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778\Desktop\05-11-2023_17-41-28\"/>
    </mc:Choice>
  </mc:AlternateContent>
  <xr:revisionPtr revIDLastSave="0" documentId="13_ncr:1_{67422872-DC35-4F67-B9A7-D9C21866E7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60 м адаптер" sheetId="1" r:id="rId1"/>
  </sheets>
  <externalReferences>
    <externalReference r:id="rId2"/>
  </externalReferences>
  <definedNames>
    <definedName name="dollar">'60 м адаптер'!$G$4</definedName>
    <definedName name="euro">'60 м адаптер'!$F$4</definedName>
    <definedName name="glop">'60 м адаптер'!#REF!</definedName>
    <definedName name="tabl">[1]Прейскурант!$L$4:$AT$12</definedName>
    <definedName name="_xlnm.Print_Area" localSheetId="0">'60 м адаптер'!$A$1:$F$55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1" i="1"/>
  <c r="F30" i="1"/>
  <c r="F29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G6" i="1" l="1"/>
  <c r="G11" i="1"/>
  <c r="G10" i="1"/>
  <c r="G9" i="1"/>
  <c r="G7" i="1"/>
  <c r="G8" i="1"/>
  <c r="G12" i="1"/>
  <c r="G14" i="1"/>
  <c r="G15" i="1"/>
  <c r="G16" i="1"/>
  <c r="G17" i="1"/>
  <c r="G18" i="1"/>
  <c r="G19" i="1"/>
  <c r="D32" i="1" l="1"/>
  <c r="D47" i="1"/>
  <c r="D26" i="1"/>
  <c r="D50" i="1" l="1"/>
</calcChain>
</file>

<file path=xl/sharedStrings.xml><?xml version="1.0" encoding="utf-8"?>
<sst xmlns="http://schemas.openxmlformats.org/spreadsheetml/2006/main" count="121" uniqueCount="99">
  <si>
    <t>на обустройство скважины и монтаж насосного оборудования</t>
  </si>
  <si>
    <t>Кол-во</t>
  </si>
  <si>
    <t>Стоимость (руб)</t>
  </si>
  <si>
    <t>Сумма, $</t>
  </si>
  <si>
    <t>4</t>
  </si>
  <si>
    <t>Отечественное оборудование.
(стоимость фиксирована в рублях)</t>
  </si>
  <si>
    <t>---</t>
  </si>
  <si>
    <t>Строительно-монтажные работы</t>
  </si>
  <si>
    <t>монтаж насоса</t>
  </si>
  <si>
    <t>Строительно-монтажные работы [руб.]</t>
  </si>
  <si>
    <t>ИТОГО ЗА ОБУСТРОЙСТВО[руб.]</t>
  </si>
  <si>
    <t xml:space="preserve">ИСПОЛНИТЕЛЬ_______________                                       </t>
  </si>
  <si>
    <t xml:space="preserve">  ЗАКАЗЧИК______________</t>
  </si>
  <si>
    <t xml:space="preserve">Смету подготовил(а):  </t>
  </si>
  <si>
    <t>2.1</t>
  </si>
  <si>
    <t>2.2</t>
  </si>
  <si>
    <t>2.3</t>
  </si>
  <si>
    <t>3</t>
  </si>
  <si>
    <t>Использование генератора, руб/час</t>
  </si>
  <si>
    <t>Динам. уровень/глубина монтажа/ дебет</t>
  </si>
  <si>
    <t>Контактные телефоны: (495) 649-85-93</t>
  </si>
  <si>
    <t>монтаж скважинного адаптера</t>
  </si>
  <si>
    <t>присоединение к системе водоснабжения (определяется по месту)</t>
  </si>
  <si>
    <t>Итого за оборудование [руб.]</t>
  </si>
  <si>
    <t>Цена (руб)</t>
  </si>
  <si>
    <t>Гарантия: Насос - 2 года; прочее оборудование и монтажные работы - 1 год.</t>
  </si>
  <si>
    <t>траншея, погонный метр</t>
  </si>
  <si>
    <t>обратная засыпка грунта, погонный метр</t>
  </si>
  <si>
    <t>траншея под фундаментом и под домом, погонный метр</t>
  </si>
  <si>
    <t>1.1</t>
  </si>
  <si>
    <t>1.2</t>
  </si>
  <si>
    <t>1.3</t>
  </si>
  <si>
    <t>1.4</t>
  </si>
  <si>
    <t>1.5</t>
  </si>
  <si>
    <t>1.6</t>
  </si>
  <si>
    <t>1.7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</si>
  <si>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</si>
  <si>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</si>
  <si>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</si>
  <si>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</si>
  <si>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</si>
  <si>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</si>
  <si>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</si>
  <si>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</si>
  <si>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</si>
  <si>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</si>
  <si>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</si>
  <si>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</t>
  </si>
  <si>
    <t>Земляные работы</t>
  </si>
  <si>
    <t>обвязка гидравлических коммуникаций</t>
  </si>
  <si>
    <t>пуско-наладочные работы</t>
  </si>
  <si>
    <t>Транспортные расходы</t>
  </si>
  <si>
    <t>Земляные работы [руб.]</t>
  </si>
  <si>
    <t>1.8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</si>
  <si>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</si>
  <si>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</si>
  <si>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</si>
  <si>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</si>
  <si>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</si>
  <si>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</si>
  <si>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</si>
  <si>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</si>
  <si>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</si>
  <si>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</si>
  <si>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</si>
  <si>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</si>
  <si>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</si>
  <si>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5</t>
  </si>
  <si>
    <t>Мембранный бак "Джилекс" V = 50 л. (Гидроаккумулятор) Вертикальный</t>
  </si>
  <si>
    <t>Реле давления PM-5, манометр</t>
  </si>
  <si>
    <t xml:space="preserve">Трос стальной нерж. Ø5 мм. </t>
  </si>
  <si>
    <t>Зажимы для троса</t>
  </si>
  <si>
    <t>Крышка скважинная Ø133-140 мм.</t>
  </si>
  <si>
    <t xml:space="preserve">Кабель силовой ПВС 2х0,75" Белый </t>
  </si>
  <si>
    <t>Адаптер скважинный со сливным клапаном PTL 1" + FVB 1/2"</t>
  </si>
  <si>
    <t>оргазизация ввода труб в дом (деревянный пол)</t>
  </si>
  <si>
    <t>прокол ж/б колодца</t>
  </si>
  <si>
    <t>монтаж гидропневмобака</t>
  </si>
  <si>
    <t>монтаж автоматики</t>
  </si>
  <si>
    <t>монтаж скважинной крышки</t>
  </si>
  <si>
    <t>монтаж трубопровода ПНД</t>
  </si>
  <si>
    <t>монтаж греющего кабеля</t>
  </si>
  <si>
    <t>теплоизоляция трубопроводов</t>
  </si>
  <si>
    <t>Кабель подогревающий для ввода (внутренний комплект 3 м.)</t>
  </si>
  <si>
    <t>Теплоизоляция "Энергофлекс" 38/9 под Ø32 мм.</t>
  </si>
  <si>
    <t>Труба ПНД 32" х 2,4 мм PN 10 Джилекс к потребителю</t>
  </si>
  <si>
    <t xml:space="preserve">Муфта термоусадочная для кабеля подогревающего </t>
  </si>
  <si>
    <t>Труба ПНД 20" х 1,4 мм PN 8,0 Джилекс в траншее</t>
  </si>
  <si>
    <t>Электрические коммуникации</t>
  </si>
  <si>
    <t>Фитинги и запорная арматура</t>
  </si>
  <si>
    <t>Муфта компрессионная 32х1" НАР Beulko, Латунь</t>
  </si>
  <si>
    <t>Смета к заказу № ________ от ____/____/2023</t>
  </si>
  <si>
    <r>
      <t>2,0 м</t>
    </r>
    <r>
      <rPr>
        <b/>
        <vertAlign val="superscript"/>
        <sz val="12"/>
        <rFont val="Tahoma"/>
        <family val="2"/>
        <charset val="204"/>
      </rPr>
      <t>3</t>
    </r>
    <r>
      <rPr>
        <b/>
        <sz val="12"/>
        <rFont val="Tahoma"/>
        <family val="2"/>
        <charset val="204"/>
      </rPr>
      <t>/час</t>
    </r>
  </si>
  <si>
    <t>50 м</t>
  </si>
  <si>
    <t>60 м</t>
  </si>
  <si>
    <t xml:space="preserve">Насос скважинный TF3-150 (1,5 м. кабель) BELAMOS  </t>
  </si>
  <si>
    <t>Труба ПНД 32" х 3 мм PN 16 Джилекс в скважине</t>
  </si>
  <si>
    <t xml:space="preserve">Кабель силовой ПВС 3х2,5" Белый </t>
  </si>
  <si>
    <t xml:space="preserve">Кабель силовой водопогружной 3х2,5" Синий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</si>
</sst>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rebuchet MS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Rounded MT Bold"/>
      <family val="2"/>
    </font>
    <font>
      <b/>
      <u/>
      <sz val="12"/>
      <name val="Arial Rounded MT Bold"/>
      <family val="2"/>
    </font>
    <font>
      <b/>
      <sz val="22"/>
      <name val="Times New Roman"/>
      <family val="1"/>
      <charset val="204"/>
    </font>
    <font>
      <sz val="12"/>
      <color indexed="9"/>
      <name val="Arial Cyr"/>
      <charset val="204"/>
    </font>
    <font>
      <b/>
      <u/>
      <sz val="12"/>
      <name val="Tahoma"/>
      <family val="2"/>
      <charset val="204"/>
    </font>
    <font>
      <b/>
      <sz val="14"/>
      <name val="Trebuchet MS"/>
      <family val="2"/>
      <charset val="204"/>
    </font>
    <font>
      <b/>
      <sz val="14"/>
      <color indexed="9"/>
      <name val="Trebuchet MS"/>
      <family val="2"/>
      <charset val="204"/>
    </font>
    <font>
      <sz val="8"/>
      <color indexed="9"/>
      <name val="Trebuchet MS"/>
      <family val="2"/>
      <charset val="204"/>
    </font>
    <font>
      <b/>
      <sz val="12"/>
      <color indexed="9"/>
      <name val="Trebuchet MS"/>
      <family val="2"/>
      <charset val="204"/>
    </font>
    <font>
      <u/>
      <sz val="18"/>
      <color indexed="9"/>
      <name val="Arial Cyr"/>
      <charset val="204"/>
    </font>
    <font>
      <u/>
      <sz val="10"/>
      <color indexed="12"/>
      <name val="Arial Cyr"/>
      <charset val="204"/>
    </font>
    <font>
      <sz val="18"/>
      <color indexed="9"/>
      <name val="Trebuchet MS"/>
      <family val="2"/>
      <charset val="204"/>
    </font>
    <font>
      <sz val="10"/>
      <color indexed="9"/>
      <name val="Trebuchet MS"/>
      <family val="2"/>
      <charset val="204"/>
    </font>
    <font>
      <b/>
      <u/>
      <sz val="14"/>
      <color indexed="9"/>
      <name val="Arial Cyr"/>
      <charset val="204"/>
    </font>
    <font>
      <sz val="8"/>
      <name val="Trebuchet MS"/>
      <family val="2"/>
      <charset val="204"/>
    </font>
    <font>
      <i/>
      <u/>
      <sz val="8"/>
      <color indexed="54"/>
      <name val="Trebuchet MS"/>
      <family val="2"/>
      <charset val="204"/>
    </font>
    <font>
      <i/>
      <sz val="8"/>
      <color indexed="54"/>
      <name val="Trebuchet MS"/>
      <family val="2"/>
      <charset val="204"/>
    </font>
    <font>
      <sz val="8"/>
      <color indexed="54"/>
      <name val="Trebuchet MS"/>
      <family val="2"/>
      <charset val="204"/>
    </font>
    <font>
      <sz val="1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 wrapText="1"/>
    </xf>
    <xf numFmtId="1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/>
    </xf>
    <xf numFmtId="1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1" fontId="31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4" xfId="0" applyNumberFormat="1" applyFont="1" applyFill="1" applyBorder="1" applyAlignment="1" applyProtection="1">
      <alignment horizontal="right" vertical="center"/>
      <protection hidden="1"/>
    </xf>
    <xf numFmtId="4" fontId="6" fillId="0" borderId="2" xfId="0" quotePrefix="1" applyNumberFormat="1" applyFont="1" applyFill="1" applyBorder="1" applyAlignment="1" applyProtection="1">
      <alignment horizontal="center" vertical="center" wrapText="1"/>
      <protection hidden="1"/>
    </xf>
    <xf numFmtId="3" fontId="6" fillId="0" borderId="3" xfId="0" applyNumberFormat="1" applyFont="1" applyFill="1" applyBorder="1" applyAlignment="1" applyProtection="1">
      <alignment horizontal="right" vertical="center"/>
      <protection hidden="1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vertical="center" wrapText="1"/>
      <protection hidden="1"/>
    </xf>
    <xf numFmtId="3" fontId="5" fillId="0" borderId="3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5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0" borderId="4" xfId="0" applyNumberFormat="1" applyFont="1" applyFill="1" applyBorder="1" applyProtection="1">
      <protection hidden="1"/>
    </xf>
    <xf numFmtId="0" fontId="5" fillId="0" borderId="0" xfId="0" applyFont="1" applyFill="1" applyProtection="1"/>
    <xf numFmtId="49" fontId="13" fillId="0" borderId="6" xfId="0" applyNumberFormat="1" applyFont="1" applyFill="1" applyBorder="1" applyProtection="1">
      <protection hidden="1"/>
    </xf>
    <xf numFmtId="49" fontId="1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justify"/>
      <protection hidden="1"/>
    </xf>
    <xf numFmtId="0" fontId="18" fillId="0" borderId="7" xfId="0" applyFont="1" applyFill="1" applyBorder="1" applyAlignment="1" applyProtection="1">
      <alignment vertical="justify"/>
      <protection hidden="1"/>
    </xf>
    <xf numFmtId="3" fontId="19" fillId="0" borderId="7" xfId="0" applyNumberFormat="1" applyFont="1" applyFill="1" applyBorder="1" applyAlignment="1" applyProtection="1">
      <alignment vertical="center"/>
      <protection hidden="1"/>
    </xf>
    <xf numFmtId="0" fontId="20" fillId="0" borderId="7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49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/>
      <protection hidden="1"/>
    </xf>
    <xf numFmtId="3" fontId="35" fillId="0" borderId="12" xfId="0" applyNumberFormat="1" applyFont="1" applyFill="1" applyBorder="1" applyAlignment="1" applyProtection="1">
      <alignment horizontal="right" vertical="center"/>
      <protection hidden="1"/>
    </xf>
    <xf numFmtId="3" fontId="35" fillId="0" borderId="13" xfId="0" applyNumberFormat="1" applyFont="1" applyFill="1" applyBorder="1" applyAlignment="1" applyProtection="1">
      <alignment horizontal="right" vertical="center"/>
      <protection hidden="1"/>
    </xf>
    <xf numFmtId="0" fontId="35" fillId="0" borderId="2" xfId="0" applyFont="1" applyFill="1" applyBorder="1" applyAlignment="1" applyProtection="1">
      <alignment horizontal="center" vertical="center"/>
      <protection hidden="1"/>
    </xf>
    <xf numFmtId="3" fontId="35" fillId="0" borderId="2" xfId="0" applyNumberFormat="1" applyFont="1" applyFill="1" applyBorder="1" applyAlignment="1" applyProtection="1">
      <alignment horizontal="right" vertical="center"/>
      <protection hidden="1"/>
    </xf>
    <xf numFmtId="3" fontId="35" fillId="0" borderId="3" xfId="0" applyNumberFormat="1" applyFont="1" applyFill="1" applyBorder="1" applyAlignment="1" applyProtection="1">
      <alignment horizontal="right" vertical="center"/>
      <protection hidden="1"/>
    </xf>
    <xf numFmtId="1" fontId="35" fillId="0" borderId="2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3" fontId="35" fillId="0" borderId="17" xfId="0" applyNumberFormat="1" applyFont="1" applyFill="1" applyBorder="1" applyAlignment="1" applyProtection="1">
      <alignment horizontal="right" vertical="center"/>
      <protection hidden="1"/>
    </xf>
    <xf numFmtId="3" fontId="35" fillId="0" borderId="18" xfId="0" applyNumberFormat="1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30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3" fontId="15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35" fillId="0" borderId="2" xfId="0" applyFont="1" applyFill="1" applyBorder="1" applyAlignment="1" applyProtection="1">
      <alignment vertical="center" wrapText="1"/>
      <protection hidden="1"/>
    </xf>
    <xf numFmtId="0" fontId="35" fillId="0" borderId="2" xfId="0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5" fillId="0" borderId="8" xfId="0" applyFont="1" applyFill="1" applyBorder="1" applyAlignment="1" applyProtection="1">
      <alignment vertical="center"/>
      <protection hidden="1"/>
    </xf>
    <xf numFmtId="0" fontId="35" fillId="0" borderId="1" xfId="0" applyFont="1" applyFill="1" applyBorder="1" applyAlignment="1" applyProtection="1">
      <alignment vertical="center"/>
      <protection hidden="1"/>
    </xf>
    <xf numFmtId="0" fontId="35" fillId="0" borderId="8" xfId="0" applyFont="1" applyFill="1" applyBorder="1" applyAlignment="1" applyProtection="1">
      <alignment horizontal="left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left" vertical="center" wrapText="1"/>
      <protection hidden="1"/>
    </xf>
    <xf numFmtId="0" fontId="35" fillId="0" borderId="1" xfId="0" applyFont="1" applyFill="1" applyBorder="1" applyAlignment="1" applyProtection="1">
      <alignment horizontal="left" vertical="center" wrapText="1"/>
      <protection hidden="1"/>
    </xf>
    <xf numFmtId="0" fontId="35" fillId="2" borderId="8" xfId="0" applyFont="1" applyFill="1" applyBorder="1" applyAlignment="1" applyProtection="1">
      <alignment horizontal="left" vertical="center" wrapText="1"/>
      <protection hidden="1"/>
    </xf>
    <xf numFmtId="0" fontId="35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35" fillId="2" borderId="8" xfId="0" applyFont="1" applyFill="1" applyBorder="1" applyAlignment="1" applyProtection="1">
      <alignment horizontal="left" vertical="center"/>
      <protection hidden="1"/>
    </xf>
    <xf numFmtId="0" fontId="35" fillId="2" borderId="1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horizontal="left" vertical="center" wrapText="1"/>
      <protection hidden="1"/>
    </xf>
    <xf numFmtId="0" fontId="35" fillId="0" borderId="2" xfId="0" applyFont="1" applyFill="1" applyBorder="1" applyAlignment="1" applyProtection="1">
      <alignment horizontal="left" vertical="center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left" vertical="center"/>
      <protection hidden="1"/>
    </xf>
    <xf numFmtId="3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left" vertical="center"/>
      <protection hidden="1"/>
    </xf>
    <xf numFmtId="3" fontId="35" fillId="3" borderId="2" xfId="0" applyNumberFormat="1" applyFont="1" applyFill="1" applyBorder="1" applyAlignment="1" applyProtection="1">
      <alignment horizontal="righ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89;&#1090;&#1077;&#1084;&#1099;%20&#1076;&#1083;&#1103;%20&#1044;&#1086;&#1084;&#1072;/&#1057;&#1084;&#1077;&#1090;&#1099;%20&#1054;&#1073;&#1091;&#1089;&#1090;&#1088;&#1086;&#1081;&#1089;&#1090;&#1074;&#1086;/&#1057;&#1084;&#1077;&#1090;&#1072;%20&#1042;&#1086;&#1076;&#1086;&#1089;&#1085;&#1072;&#1073;&#1078;&#1077;&#1085;&#1080;&#1077;%20&#1050;&#1077;&#1089;&#1089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  <sheetName val="Смета (15М)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405</v>
          </cell>
          <cell r="O5" t="str">
            <v>SQ 1-65 1.0м3/ч</v>
          </cell>
          <cell r="P5">
            <v>595</v>
          </cell>
          <cell r="Q5" t="str">
            <v xml:space="preserve">SQ 3-65 </v>
          </cell>
          <cell r="R5">
            <v>654</v>
          </cell>
          <cell r="S5" t="str">
            <v xml:space="preserve">SQ 3-65 </v>
          </cell>
          <cell r="T5">
            <v>654</v>
          </cell>
          <cell r="U5" t="str">
            <v>SQ 3-65 3м3/ч</v>
          </cell>
          <cell r="V5">
            <v>654</v>
          </cell>
          <cell r="W5">
            <v>1.8</v>
          </cell>
          <cell r="X5" t="str">
            <v>ПНД</v>
          </cell>
          <cell r="Y5">
            <v>1.5</v>
          </cell>
          <cell r="Z5">
            <v>11840</v>
          </cell>
          <cell r="AA5">
            <v>105</v>
          </cell>
          <cell r="AB5">
            <v>190</v>
          </cell>
          <cell r="AC5">
            <v>225</v>
          </cell>
          <cell r="AD5">
            <v>259</v>
          </cell>
          <cell r="AE5">
            <v>105</v>
          </cell>
          <cell r="AF5" t="str">
            <v>кабель погружной    [м.]</v>
          </cell>
          <cell r="AG5">
            <v>2.9</v>
          </cell>
          <cell r="AH5" t="str">
            <v>кабель погружной   [м.]</v>
          </cell>
          <cell r="AI5">
            <v>2.1</v>
          </cell>
          <cell r="AJ5" t="str">
            <v>кабель погружной   [м.]</v>
          </cell>
          <cell r="AK5">
            <v>2.1</v>
          </cell>
          <cell r="AL5" t="str">
            <v>кабель погружной  [м.]</v>
          </cell>
          <cell r="AM5">
            <v>2.1</v>
          </cell>
          <cell r="AN5" t="str">
            <v>кабель погружной   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405</v>
          </cell>
          <cell r="O6" t="str">
            <v>SQ 2-55  1.5м3/ч</v>
          </cell>
          <cell r="P6">
            <v>579</v>
          </cell>
          <cell r="Q6" t="str">
            <v xml:space="preserve">SQ 3-65 </v>
          </cell>
          <cell r="R6">
            <v>654</v>
          </cell>
          <cell r="S6" t="str">
            <v xml:space="preserve">SQ 3-65 </v>
          </cell>
          <cell r="T6">
            <v>654</v>
          </cell>
          <cell r="U6" t="str">
            <v>SQ 3-65 3м3/ч</v>
          </cell>
          <cell r="V6">
            <v>654</v>
          </cell>
          <cell r="W6">
            <v>1.8</v>
          </cell>
          <cell r="X6" t="str">
            <v>ПНД</v>
          </cell>
          <cell r="Y6">
            <v>1.5</v>
          </cell>
          <cell r="Z6">
            <v>12800</v>
          </cell>
          <cell r="AA6">
            <v>105</v>
          </cell>
          <cell r="AB6">
            <v>190</v>
          </cell>
          <cell r="AC6">
            <v>225</v>
          </cell>
          <cell r="AD6">
            <v>259</v>
          </cell>
          <cell r="AE6">
            <v>105</v>
          </cell>
          <cell r="AF6" t="str">
            <v>кабель погружной   [м.]</v>
          </cell>
          <cell r="AG6">
            <v>2.9</v>
          </cell>
          <cell r="AH6" t="str">
            <v>кабель погружной  [м.]</v>
          </cell>
          <cell r="AI6">
            <v>2.1</v>
          </cell>
          <cell r="AJ6" t="str">
            <v>кабель погружной    [м.]</v>
          </cell>
          <cell r="AK6">
            <v>2.1</v>
          </cell>
          <cell r="AL6" t="str">
            <v>кабель погружной    [м.]</v>
          </cell>
          <cell r="AM6">
            <v>2.1</v>
          </cell>
          <cell r="AN6" t="str">
            <v>кабель погружной   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441</v>
          </cell>
          <cell r="O7" t="str">
            <v>SQ2-70 2.0м3/ч</v>
          </cell>
          <cell r="P7">
            <v>617</v>
          </cell>
          <cell r="Q7" t="str">
            <v xml:space="preserve">SQ 3-80 </v>
          </cell>
          <cell r="R7">
            <v>768</v>
          </cell>
          <cell r="S7" t="str">
            <v>SQ 3-80</v>
          </cell>
          <cell r="T7">
            <v>768</v>
          </cell>
          <cell r="U7" t="str">
            <v>SQ 3-80 3м3/ч</v>
          </cell>
          <cell r="V7">
            <v>768</v>
          </cell>
          <cell r="W7">
            <v>2.7</v>
          </cell>
          <cell r="X7" t="str">
            <v>ПНД</v>
          </cell>
          <cell r="Y7">
            <v>1.5</v>
          </cell>
          <cell r="Z7">
            <v>13760</v>
          </cell>
          <cell r="AA7">
            <v>105</v>
          </cell>
          <cell r="AB7">
            <v>190</v>
          </cell>
          <cell r="AC7">
            <v>225</v>
          </cell>
          <cell r="AD7">
            <v>259</v>
          </cell>
          <cell r="AE7">
            <v>112</v>
          </cell>
          <cell r="AF7" t="str">
            <v>кабель погружной    [м.]</v>
          </cell>
          <cell r="AG7">
            <v>3.7</v>
          </cell>
          <cell r="AH7" t="str">
            <v>кабель погружной   [м.]</v>
          </cell>
          <cell r="AI7">
            <v>3.2</v>
          </cell>
          <cell r="AJ7" t="str">
            <v>кабель погружной   [м.]</v>
          </cell>
          <cell r="AK7">
            <v>3.2</v>
          </cell>
          <cell r="AL7" t="str">
            <v>кабель погружной    [м.]</v>
          </cell>
          <cell r="AM7">
            <v>3.2</v>
          </cell>
          <cell r="AN7" t="str">
            <v>кабель погружной  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504</v>
          </cell>
          <cell r="O8" t="str">
            <v>SQ2-70 1.5м3/ч</v>
          </cell>
          <cell r="P8">
            <v>617</v>
          </cell>
          <cell r="Q8" t="str">
            <v xml:space="preserve">SQ 3-95 </v>
          </cell>
          <cell r="R8">
            <v>840</v>
          </cell>
          <cell r="S8" t="str">
            <v xml:space="preserve">SQ 3-95 </v>
          </cell>
          <cell r="T8">
            <v>840</v>
          </cell>
          <cell r="U8" t="str">
            <v>SQ 3-105 3м3/ч</v>
          </cell>
          <cell r="V8">
            <v>870</v>
          </cell>
          <cell r="W8">
            <v>4.05</v>
          </cell>
          <cell r="X8" t="str">
            <v>ПНД40 PN10</v>
          </cell>
          <cell r="Y8">
            <v>1.5</v>
          </cell>
          <cell r="Z8">
            <v>14720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84</v>
          </cell>
          <cell r="AF8" t="str">
            <v>кабель погружной    [м.]</v>
          </cell>
          <cell r="AG8">
            <v>3.7</v>
          </cell>
          <cell r="AH8" t="str">
            <v>кабель погружной   [м.]</v>
          </cell>
          <cell r="AI8">
            <v>3.2</v>
          </cell>
          <cell r="AJ8" t="str">
            <v>кабель погружной   [м.]</v>
          </cell>
          <cell r="AK8">
            <v>4.9000000000000004</v>
          </cell>
          <cell r="AL8" t="str">
            <v>кабель погружной  [м.]</v>
          </cell>
          <cell r="AM8">
            <v>4.9000000000000004</v>
          </cell>
          <cell r="AN8" t="str">
            <v>кабель погружной   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504</v>
          </cell>
          <cell r="O9" t="str">
            <v>SQ 2-85 2м3/ч</v>
          </cell>
          <cell r="P9">
            <v>733</v>
          </cell>
          <cell r="Q9" t="str">
            <v xml:space="preserve">SQ 3-105 </v>
          </cell>
          <cell r="R9">
            <v>870</v>
          </cell>
          <cell r="S9" t="str">
            <v xml:space="preserve">SQ 3-105 </v>
          </cell>
          <cell r="T9">
            <v>870</v>
          </cell>
          <cell r="U9" t="str">
            <v>SQ 3-105 3м3/ч</v>
          </cell>
          <cell r="V9">
            <v>870</v>
          </cell>
          <cell r="W9">
            <v>4.05</v>
          </cell>
          <cell r="X9" t="str">
            <v>ПНД40 PN12.5</v>
          </cell>
          <cell r="Y9">
            <v>2.2999999999999998</v>
          </cell>
          <cell r="Z9">
            <v>15680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84</v>
          </cell>
          <cell r="AF9" t="str">
            <v>кабель погружной    [м.]</v>
          </cell>
          <cell r="AG9">
            <v>5.5</v>
          </cell>
          <cell r="AH9" t="str">
            <v>кабель погружной   [м.]</v>
          </cell>
          <cell r="AI9">
            <v>4.9000000000000004</v>
          </cell>
          <cell r="AJ9" t="str">
            <v>кабель погружной   [м.]</v>
          </cell>
          <cell r="AK9">
            <v>4.9000000000000004</v>
          </cell>
          <cell r="AL9" t="str">
            <v>кабель погружной    [м.]</v>
          </cell>
          <cell r="AM9">
            <v>4.9000000000000004</v>
          </cell>
          <cell r="AN9" t="str">
            <v>кабель погружной   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870</v>
          </cell>
          <cell r="S10" t="str">
            <v xml:space="preserve">SQ 3-105 </v>
          </cell>
          <cell r="T10">
            <v>870</v>
          </cell>
          <cell r="U10" t="str">
            <v>SQ 3-105 3м3/ч</v>
          </cell>
          <cell r="V10">
            <v>870</v>
          </cell>
          <cell r="W10">
            <v>4.05</v>
          </cell>
          <cell r="X10" t="str">
            <v>ПНД40 PN12,5</v>
          </cell>
          <cell r="Y10">
            <v>2.2999999999999998</v>
          </cell>
          <cell r="Z10">
            <v>16640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84</v>
          </cell>
          <cell r="AF10" t="str">
            <v>кабель погружной    [м.]</v>
          </cell>
          <cell r="AH10" t="str">
            <v>кабель погружной  [м.]</v>
          </cell>
          <cell r="AJ10" t="str">
            <v>кабель погружной    [м.]</v>
          </cell>
          <cell r="AK10">
            <v>4.9000000000000004</v>
          </cell>
          <cell r="AL10" t="str">
            <v>кабель погружной   [м.]</v>
          </cell>
          <cell r="AM10">
            <v>4.9000000000000004</v>
          </cell>
          <cell r="AN10" t="str">
            <v>кабель погружной   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870</v>
          </cell>
          <cell r="S11" t="str">
            <v xml:space="preserve">SQ 3-105 </v>
          </cell>
          <cell r="T11">
            <v>870</v>
          </cell>
          <cell r="U11" t="str">
            <v>SQ 3-105 2м3/ч</v>
          </cell>
          <cell r="V11">
            <v>870</v>
          </cell>
          <cell r="W11">
            <v>4.05</v>
          </cell>
          <cell r="X11" t="str">
            <v>ПНД40 PN16</v>
          </cell>
          <cell r="Y11">
            <v>2.8</v>
          </cell>
          <cell r="Z11">
            <v>17600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84</v>
          </cell>
          <cell r="AF11" t="str">
            <v>кабель погружной    [м.]</v>
          </cell>
          <cell r="AH11" t="str">
            <v>кабель погружной   [м.]</v>
          </cell>
          <cell r="AJ11" t="str">
            <v>кабель погружной   [м.]</v>
          </cell>
          <cell r="AK11">
            <v>4.9000000000000004</v>
          </cell>
          <cell r="AL11" t="str">
            <v>кабель погружной    [м.]</v>
          </cell>
          <cell r="AM11">
            <v>4.9000000000000004</v>
          </cell>
          <cell r="AN11" t="str">
            <v>кабель погружной 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870</v>
          </cell>
          <cell r="S12" t="str">
            <v>SQ 3-105</v>
          </cell>
          <cell r="T12">
            <v>870</v>
          </cell>
          <cell r="U12" t="str">
            <v>SQ 3-105 1.5м3/ч</v>
          </cell>
          <cell r="V12">
            <v>870</v>
          </cell>
          <cell r="W12">
            <v>4.05</v>
          </cell>
          <cell r="X12" t="str">
            <v>ПНД40 PN16</v>
          </cell>
          <cell r="Y12">
            <v>2.8</v>
          </cell>
          <cell r="Z12">
            <v>18560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84</v>
          </cell>
          <cell r="AF12" t="str">
            <v>кабель погружной    [м.]</v>
          </cell>
          <cell r="AH12" t="str">
            <v>кабель погружной   [м.]</v>
          </cell>
          <cell r="AJ12" t="str">
            <v>кабель погружной   [м.]</v>
          </cell>
          <cell r="AK12">
            <v>4.9000000000000004</v>
          </cell>
          <cell r="AL12" t="str">
            <v>кабель погружной   [м.]</v>
          </cell>
          <cell r="AM12">
            <v>4.9000000000000004</v>
          </cell>
          <cell r="AN12" t="str">
            <v>кабель погружной   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56"/>
  <sheetViews>
    <sheetView tabSelected="1" topLeftCell="A19" workbookViewId="0">
      <selection activeCell="E24" sqref="E24"/>
    </sheetView>
  </sheetViews>
  <sheetFormatPr defaultColWidth="0" defaultRowHeight="15" customHeight="1" zeroHeight="1" x14ac:dyDescent="0.25"/>
  <cols>
    <col min="1" max="1" width="6.109375" style="35" customWidth="1"/>
    <col min="2" max="2" width="51" style="36" customWidth="1"/>
    <col min="3" max="3" width="21.109375" style="36" customWidth="1"/>
    <col min="4" max="4" width="15.109375" style="37" customWidth="1"/>
    <col min="5" max="5" width="13.109375" style="38" customWidth="1"/>
    <col min="6" max="6" width="16.88671875" style="39" customWidth="1"/>
    <col min="7" max="7" width="5.6640625" style="39" hidden="1" customWidth="1"/>
    <col min="8" max="8" width="9.5546875" style="80" customWidth="1"/>
    <col min="9" max="9" width="22.44140625" style="80" customWidth="1"/>
    <col min="10" max="10" width="33.109375" style="43" customWidth="1"/>
    <col min="11" max="11" width="23.44140625" style="43" hidden="1" customWidth="1"/>
    <col min="12" max="12" width="6.88671875" style="43" hidden="1" customWidth="1"/>
    <col min="13" max="252" width="9.109375" style="43" hidden="1" customWidth="1"/>
    <col min="253" max="253" width="2.5546875" style="43" hidden="1" customWidth="1"/>
    <col min="254" max="254" width="0.33203125" style="43" hidden="1" customWidth="1"/>
    <col min="255" max="255" width="8.6640625" style="43" hidden="1" customWidth="1"/>
    <col min="256" max="16384" width="16" style="43" hidden="1"/>
  </cols>
  <sheetData>
    <row r="1" spans="1:9" ht="21" customHeight="1" x14ac:dyDescent="0.25">
      <c r="A1" s="25"/>
      <c r="B1" s="122" t="s">
        <v>91</v>
      </c>
      <c r="C1" s="122"/>
      <c r="D1" s="122"/>
      <c r="E1" s="122"/>
      <c r="F1" s="122"/>
      <c r="G1" s="1"/>
      <c r="H1" s="43"/>
      <c r="I1" s="43"/>
    </row>
    <row r="2" spans="1:9" ht="17.399999999999999" x14ac:dyDescent="0.25">
      <c r="A2" s="25"/>
      <c r="B2" s="123" t="s">
        <v>0</v>
      </c>
      <c r="C2" s="123"/>
      <c r="D2" s="123"/>
      <c r="E2" s="123"/>
      <c r="F2" s="123"/>
      <c r="G2" s="123"/>
      <c r="H2" s="43"/>
      <c r="I2" s="43"/>
    </row>
    <row r="3" spans="1:9" ht="16.8" x14ac:dyDescent="0.25">
      <c r="A3" s="25"/>
      <c r="B3" s="2" t="s">
        <v>19</v>
      </c>
      <c r="C3" s="41" t="s">
        <v>93</v>
      </c>
      <c r="D3" s="41" t="s">
        <v>94</v>
      </c>
      <c r="E3" s="41" t="s">
        <v>92</v>
      </c>
      <c r="F3" s="40"/>
      <c r="G3" s="40"/>
      <c r="H3" s="43"/>
      <c r="I3" s="43"/>
    </row>
    <row r="4" spans="1:9" ht="18" customHeight="1" thickBot="1" x14ac:dyDescent="0.3">
      <c r="A4" s="28"/>
      <c r="B4" s="3"/>
      <c r="C4" s="4"/>
      <c r="D4" s="29"/>
      <c r="E4" s="30"/>
      <c r="F4" s="5"/>
      <c r="G4" s="6">
        <v>24</v>
      </c>
      <c r="H4" s="43"/>
      <c r="I4" s="43"/>
    </row>
    <row r="5" spans="1:9" ht="51.75" customHeight="1" thickBot="1" x14ac:dyDescent="0.3">
      <c r="A5" s="83">
        <v>1</v>
      </c>
      <c r="B5" s="126" t="s">
        <v>5</v>
      </c>
      <c r="C5" s="126"/>
      <c r="D5" s="42" t="s">
        <v>1</v>
      </c>
      <c r="E5" s="42" t="s">
        <v>24</v>
      </c>
      <c r="F5" s="84" t="s">
        <v>2</v>
      </c>
      <c r="G5" s="44" t="s">
        <v>3</v>
      </c>
      <c r="H5" s="43"/>
      <c r="I5" s="43"/>
    </row>
    <row r="6" spans="1:9" x14ac:dyDescent="0.25">
      <c r="A6" s="82" t="s">
        <v>29</v>
      </c>
      <c r="B6" s="127" t="s">
        <v>95</v>
      </c>
      <c r="C6" s="127"/>
      <c r="D6" s="85">
        <v>1</v>
      </c>
      <c r="E6" s="86">
        <v>18650</v>
      </c>
      <c r="F6" s="87">
        <f t="shared" ref="F6:F19" si="0">E6*D6</f>
        <v>18650</v>
      </c>
      <c r="G6" s="47">
        <f t="shared" ref="G6:G19" si="1">F6/dollar</f>
        <v>777.08333333333337</v>
      </c>
      <c r="H6" s="43"/>
      <c r="I6" s="43"/>
    </row>
    <row r="7" spans="1:9" x14ac:dyDescent="0.25">
      <c r="A7" s="45" t="s">
        <v>30</v>
      </c>
      <c r="B7" s="125" t="s">
        <v>68</v>
      </c>
      <c r="C7" s="125"/>
      <c r="D7" s="88">
        <v>1</v>
      </c>
      <c r="E7" s="89">
        <v>6000</v>
      </c>
      <c r="F7" s="90">
        <f t="shared" si="0"/>
        <v>6000</v>
      </c>
      <c r="G7" s="47">
        <f t="shared" si="1"/>
        <v>250</v>
      </c>
      <c r="H7" s="43"/>
      <c r="I7" s="43"/>
    </row>
    <row r="8" spans="1:9" x14ac:dyDescent="0.25">
      <c r="A8" s="45" t="s">
        <v>31</v>
      </c>
      <c r="B8" s="124" t="s">
        <v>69</v>
      </c>
      <c r="C8" s="124"/>
      <c r="D8" s="88">
        <v>1</v>
      </c>
      <c r="E8" s="89">
        <v>2500</v>
      </c>
      <c r="F8" s="90">
        <f t="shared" si="0"/>
        <v>2500</v>
      </c>
      <c r="G8" s="47">
        <f t="shared" si="1"/>
        <v>104.16666666666667</v>
      </c>
      <c r="H8" s="43"/>
      <c r="I8" s="43"/>
    </row>
    <row r="9" spans="1:9" x14ac:dyDescent="0.25">
      <c r="A9" s="45" t="s">
        <v>32</v>
      </c>
      <c r="B9" s="112" t="s">
        <v>70</v>
      </c>
      <c r="C9" s="113"/>
      <c r="D9" s="88">
        <v>62</v>
      </c>
      <c r="E9" s="89">
        <v>90</v>
      </c>
      <c r="F9" s="90">
        <f>E9*D9</f>
        <v>5580</v>
      </c>
      <c r="G9" s="47">
        <f>F9/dollar</f>
        <v>232.5</v>
      </c>
      <c r="H9" s="43"/>
      <c r="I9" s="43"/>
    </row>
    <row r="10" spans="1:9" x14ac:dyDescent="0.25">
      <c r="A10" s="45" t="s">
        <v>33</v>
      </c>
      <c r="B10" s="120" t="s">
        <v>96</v>
      </c>
      <c r="C10" s="121"/>
      <c r="D10" s="88">
        <v>60</v>
      </c>
      <c r="E10" s="89">
        <v>110</v>
      </c>
      <c r="F10" s="90">
        <f>E10*D10</f>
        <v>6600</v>
      </c>
      <c r="G10" s="47">
        <f>F10/dollar</f>
        <v>275</v>
      </c>
      <c r="H10" s="43"/>
      <c r="I10" s="43"/>
    </row>
    <row r="11" spans="1:9" x14ac:dyDescent="0.25">
      <c r="A11" s="45" t="s">
        <v>34</v>
      </c>
      <c r="B11" s="112" t="s">
        <v>85</v>
      </c>
      <c r="C11" s="113"/>
      <c r="D11" s="88"/>
      <c r="E11" s="89">
        <v>95</v>
      </c>
      <c r="F11" s="90">
        <f>E11*D11</f>
        <v>0</v>
      </c>
      <c r="G11" s="47">
        <f>F11/dollar</f>
        <v>0</v>
      </c>
      <c r="H11" s="43"/>
      <c r="I11" s="43"/>
    </row>
    <row r="12" spans="1:9" x14ac:dyDescent="0.25">
      <c r="A12" s="45" t="s">
        <v>35</v>
      </c>
      <c r="B12" s="112" t="s">
        <v>71</v>
      </c>
      <c r="C12" s="113"/>
      <c r="D12" s="88">
        <v>4</v>
      </c>
      <c r="E12" s="89">
        <v>90</v>
      </c>
      <c r="F12" s="90">
        <f t="shared" si="0"/>
        <v>360</v>
      </c>
      <c r="G12" s="47">
        <f t="shared" si="1"/>
        <v>15</v>
      </c>
      <c r="H12" s="43"/>
      <c r="I12" s="43"/>
    </row>
    <row r="13" spans="1:9" x14ac:dyDescent="0.25">
      <c r="A13" s="45" t="s">
        <v>53</v>
      </c>
      <c r="B13" s="112" t="s">
        <v>90</v>
      </c>
      <c r="C13" s="113"/>
      <c r="D13" s="88">
        <v>2</v>
      </c>
      <c r="E13" s="89">
        <v>2350</v>
      </c>
      <c r="F13" s="90">
        <f t="shared" si="0"/>
        <v>4700</v>
      </c>
      <c r="G13" s="47"/>
      <c r="H13" s="43"/>
      <c r="I13" s="43"/>
    </row>
    <row r="14" spans="1:9" x14ac:dyDescent="0.25">
      <c r="A14" s="45" t="s">
        <v>36</v>
      </c>
      <c r="B14" s="112" t="s">
        <v>86</v>
      </c>
      <c r="C14" s="113"/>
      <c r="D14" s="88"/>
      <c r="E14" s="89">
        <v>700</v>
      </c>
      <c r="F14" s="90">
        <f t="shared" si="0"/>
        <v>0</v>
      </c>
      <c r="G14" s="47">
        <f t="shared" si="1"/>
        <v>0</v>
      </c>
      <c r="H14" s="43"/>
      <c r="I14" s="43"/>
    </row>
    <row r="15" spans="1:9" x14ac:dyDescent="0.25">
      <c r="A15" s="45" t="s">
        <v>37</v>
      </c>
      <c r="B15" s="112" t="s">
        <v>87</v>
      </c>
      <c r="C15" s="113"/>
      <c r="D15" s="88"/>
      <c r="E15" s="89">
        <v>50</v>
      </c>
      <c r="F15" s="90">
        <f t="shared" si="0"/>
        <v>0</v>
      </c>
      <c r="G15" s="47">
        <f t="shared" si="1"/>
        <v>0</v>
      </c>
      <c r="H15" s="43"/>
      <c r="I15" s="43"/>
    </row>
    <row r="16" spans="1:9" x14ac:dyDescent="0.25">
      <c r="A16" s="45" t="s">
        <v>38</v>
      </c>
      <c r="B16" s="112" t="s">
        <v>88</v>
      </c>
      <c r="C16" s="113"/>
      <c r="D16" s="88">
        <v>1</v>
      </c>
      <c r="E16" s="89">
        <v>650</v>
      </c>
      <c r="F16" s="90">
        <f t="shared" si="0"/>
        <v>650</v>
      </c>
      <c r="G16" s="47">
        <f t="shared" si="1"/>
        <v>27.083333333333332</v>
      </c>
      <c r="H16" s="43"/>
      <c r="I16" s="43"/>
    </row>
    <row r="17" spans="1:9" x14ac:dyDescent="0.25">
      <c r="A17" s="45" t="s">
        <v>39</v>
      </c>
      <c r="B17" s="112" t="s">
        <v>83</v>
      </c>
      <c r="C17" s="113"/>
      <c r="D17" s="88"/>
      <c r="E17" s="89">
        <v>4800</v>
      </c>
      <c r="F17" s="90">
        <f t="shared" si="0"/>
        <v>0</v>
      </c>
      <c r="G17" s="47">
        <f t="shared" si="1"/>
        <v>0</v>
      </c>
      <c r="H17" s="43"/>
      <c r="I17" s="43"/>
    </row>
    <row r="18" spans="1:9" x14ac:dyDescent="0.25">
      <c r="A18" s="45" t="s">
        <v>40</v>
      </c>
      <c r="B18" s="112" t="s">
        <v>89</v>
      </c>
      <c r="C18" s="113"/>
      <c r="D18" s="88">
        <v>1</v>
      </c>
      <c r="E18" s="133">
        <v>7500</v>
      </c>
      <c r="F18" s="90">
        <f t="shared" si="0"/>
        <v>7500</v>
      </c>
      <c r="G18" s="47">
        <f t="shared" si="1"/>
        <v>312.5</v>
      </c>
      <c r="H18" s="43"/>
      <c r="I18" s="43"/>
    </row>
    <row r="19" spans="1:9" x14ac:dyDescent="0.25">
      <c r="A19" s="45" t="s">
        <v>41</v>
      </c>
      <c r="B19" s="112" t="s">
        <v>84</v>
      </c>
      <c r="C19" s="113"/>
      <c r="D19" s="88"/>
      <c r="E19" s="89">
        <v>350</v>
      </c>
      <c r="F19" s="90">
        <f t="shared" si="0"/>
        <v>0</v>
      </c>
      <c r="G19" s="47">
        <f t="shared" si="1"/>
        <v>0</v>
      </c>
      <c r="H19" s="43"/>
      <c r="I19" s="43"/>
    </row>
    <row r="20" spans="1:9" ht="17.100000000000001" customHeight="1" x14ac:dyDescent="0.25">
      <c r="A20" s="45" t="s">
        <v>42</v>
      </c>
      <c r="B20" s="115" t="s">
        <v>74</v>
      </c>
      <c r="C20" s="116"/>
      <c r="D20" s="88">
        <v>1</v>
      </c>
      <c r="E20" s="89">
        <v>4500</v>
      </c>
      <c r="F20" s="90">
        <f>E20*D20</f>
        <v>4500</v>
      </c>
      <c r="G20" s="48" t="s">
        <v>6</v>
      </c>
      <c r="H20" s="43"/>
      <c r="I20" s="43"/>
    </row>
    <row r="21" spans="1:9" x14ac:dyDescent="0.25">
      <c r="A21" s="45" t="s">
        <v>43</v>
      </c>
      <c r="B21" s="117" t="s">
        <v>98</v>
      </c>
      <c r="C21" s="118"/>
      <c r="D21" s="88">
        <v>62</v>
      </c>
      <c r="E21" s="89">
        <v>235</v>
      </c>
      <c r="F21" s="90">
        <f>E21*D21</f>
        <v>14570</v>
      </c>
      <c r="G21" s="48" t="s">
        <v>6</v>
      </c>
      <c r="H21" s="43"/>
      <c r="I21" s="43"/>
    </row>
    <row r="22" spans="1:9" x14ac:dyDescent="0.25">
      <c r="A22" s="45" t="s">
        <v>44</v>
      </c>
      <c r="B22" s="117" t="s">
        <v>97</v>
      </c>
      <c r="C22" s="118"/>
      <c r="D22" s="88"/>
      <c r="E22" s="89">
        <v>135</v>
      </c>
      <c r="F22" s="90">
        <f>E22*D22</f>
        <v>0</v>
      </c>
      <c r="G22" s="48" t="s">
        <v>6</v>
      </c>
      <c r="H22" s="43"/>
      <c r="I22" s="43"/>
    </row>
    <row r="23" spans="1:9" x14ac:dyDescent="0.25">
      <c r="A23" s="45" t="s">
        <v>45</v>
      </c>
      <c r="B23" s="115" t="s">
        <v>73</v>
      </c>
      <c r="C23" s="116"/>
      <c r="D23" s="91"/>
      <c r="E23" s="89">
        <v>90</v>
      </c>
      <c r="F23" s="90">
        <f>E23*D23</f>
        <v>0</v>
      </c>
      <c r="G23" s="48" t="s">
        <v>6</v>
      </c>
      <c r="H23" s="43"/>
      <c r="I23" s="43"/>
    </row>
    <row r="24" spans="1:9" x14ac:dyDescent="0.25">
      <c r="A24" s="45" t="s">
        <v>46</v>
      </c>
      <c r="B24" s="115" t="s">
        <v>72</v>
      </c>
      <c r="C24" s="116"/>
      <c r="D24" s="88">
        <v>1</v>
      </c>
      <c r="E24" s="133">
        <v>2000</v>
      </c>
      <c r="F24" s="90">
        <f>E24*D24</f>
        <v>2000</v>
      </c>
      <c r="G24" s="48" t="s">
        <v>6</v>
      </c>
      <c r="H24" s="43"/>
      <c r="I24" s="43"/>
    </row>
    <row r="25" spans="1:9" hidden="1" x14ac:dyDescent="0.25">
      <c r="A25" s="49"/>
      <c r="B25" s="119"/>
      <c r="C25" s="119"/>
      <c r="D25" s="46"/>
      <c r="E25" s="50"/>
      <c r="F25" s="51"/>
      <c r="G25" s="48"/>
      <c r="H25" s="43"/>
      <c r="I25" s="43"/>
    </row>
    <row r="26" spans="1:9" ht="20.399999999999999" x14ac:dyDescent="0.25">
      <c r="A26" s="52"/>
      <c r="B26" s="132" t="s">
        <v>23</v>
      </c>
      <c r="C26" s="132"/>
      <c r="D26" s="106">
        <f>SUM(F6:F24)</f>
        <v>73610</v>
      </c>
      <c r="E26" s="106"/>
      <c r="F26" s="131"/>
      <c r="G26" s="53"/>
      <c r="H26" s="43"/>
      <c r="I26" s="43"/>
    </row>
    <row r="27" spans="1:9" ht="17.100000000000001" hidden="1" customHeight="1" x14ac:dyDescent="0.25">
      <c r="A27" s="54"/>
      <c r="B27" s="119"/>
      <c r="C27" s="119"/>
      <c r="D27" s="46"/>
      <c r="E27" s="50"/>
      <c r="F27" s="51"/>
      <c r="G27" s="48"/>
      <c r="H27" s="43"/>
      <c r="I27" s="43"/>
    </row>
    <row r="28" spans="1:9" ht="17.399999999999999" x14ac:dyDescent="0.25">
      <c r="A28" s="54" t="s">
        <v>47</v>
      </c>
      <c r="B28" s="114" t="s">
        <v>48</v>
      </c>
      <c r="C28" s="114"/>
      <c r="D28" s="55"/>
      <c r="E28" s="55"/>
      <c r="F28" s="56"/>
      <c r="G28" s="57"/>
      <c r="H28" s="43"/>
      <c r="I28" s="43"/>
    </row>
    <row r="29" spans="1:9" x14ac:dyDescent="0.25">
      <c r="A29" s="45" t="s">
        <v>14</v>
      </c>
      <c r="B29" s="105" t="s">
        <v>26</v>
      </c>
      <c r="C29" s="105"/>
      <c r="D29" s="88"/>
      <c r="E29" s="89">
        <v>2000</v>
      </c>
      <c r="F29" s="90">
        <f>E29*D29</f>
        <v>0</v>
      </c>
      <c r="G29" s="58" t="s">
        <v>6</v>
      </c>
      <c r="H29" s="43"/>
      <c r="I29" s="43"/>
    </row>
    <row r="30" spans="1:9" x14ac:dyDescent="0.25">
      <c r="A30" s="45" t="s">
        <v>15</v>
      </c>
      <c r="B30" s="105" t="s">
        <v>27</v>
      </c>
      <c r="C30" s="105"/>
      <c r="D30" s="88"/>
      <c r="E30" s="89">
        <v>1000</v>
      </c>
      <c r="F30" s="90">
        <f>E30*D30</f>
        <v>0</v>
      </c>
      <c r="G30" s="58" t="s">
        <v>6</v>
      </c>
      <c r="H30" s="43"/>
      <c r="I30" s="43"/>
    </row>
    <row r="31" spans="1:9" x14ac:dyDescent="0.25">
      <c r="A31" s="45" t="s">
        <v>16</v>
      </c>
      <c r="B31" s="105" t="s">
        <v>28</v>
      </c>
      <c r="C31" s="105"/>
      <c r="D31" s="88"/>
      <c r="E31" s="89">
        <v>4500</v>
      </c>
      <c r="F31" s="90">
        <f>E31*D31</f>
        <v>0</v>
      </c>
      <c r="G31" s="58" t="s">
        <v>6</v>
      </c>
      <c r="H31" s="43"/>
      <c r="I31" s="43"/>
    </row>
    <row r="32" spans="1:9" ht="17.399999999999999" x14ac:dyDescent="0.25">
      <c r="A32" s="45"/>
      <c r="B32" s="109" t="s">
        <v>52</v>
      </c>
      <c r="C32" s="109"/>
      <c r="D32" s="128">
        <f>F29+F30+F31</f>
        <v>0</v>
      </c>
      <c r="E32" s="129"/>
      <c r="F32" s="130"/>
      <c r="G32" s="58"/>
      <c r="H32" s="43"/>
      <c r="I32" s="43"/>
    </row>
    <row r="33" spans="1:9" ht="17.399999999999999" x14ac:dyDescent="0.25">
      <c r="A33" s="54" t="s">
        <v>17</v>
      </c>
      <c r="B33" s="114" t="s">
        <v>7</v>
      </c>
      <c r="C33" s="114"/>
      <c r="D33" s="55"/>
      <c r="E33" s="55"/>
      <c r="F33" s="56"/>
      <c r="G33" s="57"/>
      <c r="H33" s="43"/>
      <c r="I33" s="43"/>
    </row>
    <row r="34" spans="1:9" x14ac:dyDescent="0.25">
      <c r="A34" s="45" t="s">
        <v>54</v>
      </c>
      <c r="B34" s="105" t="s">
        <v>75</v>
      </c>
      <c r="C34" s="105"/>
      <c r="D34" s="88"/>
      <c r="E34" s="89">
        <v>2500</v>
      </c>
      <c r="F34" s="90">
        <f t="shared" ref="F34:F46" si="2">E34*D34</f>
        <v>0</v>
      </c>
      <c r="G34" s="58" t="s">
        <v>6</v>
      </c>
      <c r="H34" s="43"/>
      <c r="I34" s="43"/>
    </row>
    <row r="35" spans="1:9" x14ac:dyDescent="0.25">
      <c r="A35" s="45" t="s">
        <v>55</v>
      </c>
      <c r="B35" s="105" t="s">
        <v>76</v>
      </c>
      <c r="C35" s="105"/>
      <c r="D35" s="88"/>
      <c r="E35" s="89">
        <v>2500</v>
      </c>
      <c r="F35" s="90">
        <f t="shared" si="2"/>
        <v>0</v>
      </c>
      <c r="G35" s="58" t="s">
        <v>6</v>
      </c>
      <c r="H35" s="43"/>
      <c r="I35" s="43"/>
    </row>
    <row r="36" spans="1:9" x14ac:dyDescent="0.25">
      <c r="A36" s="45" t="s">
        <v>56</v>
      </c>
      <c r="B36" s="105" t="s">
        <v>22</v>
      </c>
      <c r="C36" s="105"/>
      <c r="D36" s="88"/>
      <c r="E36" s="89">
        <v>0</v>
      </c>
      <c r="F36" s="90">
        <f t="shared" si="2"/>
        <v>0</v>
      </c>
      <c r="G36" s="58" t="s">
        <v>6</v>
      </c>
      <c r="H36" s="43"/>
      <c r="I36" s="43"/>
    </row>
    <row r="37" spans="1:9" ht="15" customHeight="1" x14ac:dyDescent="0.25">
      <c r="A37" s="45" t="s">
        <v>57</v>
      </c>
      <c r="B37" s="104" t="s">
        <v>49</v>
      </c>
      <c r="C37" s="104"/>
      <c r="D37" s="88">
        <v>1</v>
      </c>
      <c r="E37" s="89">
        <v>5500</v>
      </c>
      <c r="F37" s="90">
        <f t="shared" si="2"/>
        <v>5500</v>
      </c>
      <c r="G37" s="58" t="s">
        <v>6</v>
      </c>
      <c r="H37" s="43"/>
      <c r="I37" s="43"/>
    </row>
    <row r="38" spans="1:9" x14ac:dyDescent="0.25">
      <c r="A38" s="45" t="s">
        <v>58</v>
      </c>
      <c r="B38" s="105" t="s">
        <v>77</v>
      </c>
      <c r="C38" s="105"/>
      <c r="D38" s="88">
        <v>1</v>
      </c>
      <c r="E38" s="89">
        <v>2500</v>
      </c>
      <c r="F38" s="90">
        <f t="shared" si="2"/>
        <v>2500</v>
      </c>
      <c r="G38" s="58" t="s">
        <v>6</v>
      </c>
      <c r="H38" s="43"/>
      <c r="I38" s="43"/>
    </row>
    <row r="39" spans="1:9" x14ac:dyDescent="0.25">
      <c r="A39" s="45" t="s">
        <v>59</v>
      </c>
      <c r="B39" s="105" t="s">
        <v>78</v>
      </c>
      <c r="C39" s="105"/>
      <c r="D39" s="88">
        <v>1</v>
      </c>
      <c r="E39" s="89">
        <v>2850</v>
      </c>
      <c r="F39" s="90">
        <f t="shared" si="2"/>
        <v>2850</v>
      </c>
      <c r="G39" s="58" t="s">
        <v>6</v>
      </c>
      <c r="H39" s="43"/>
      <c r="I39" s="43"/>
    </row>
    <row r="40" spans="1:9" x14ac:dyDescent="0.25">
      <c r="A40" s="45" t="s">
        <v>60</v>
      </c>
      <c r="B40" s="105" t="s">
        <v>79</v>
      </c>
      <c r="C40" s="105"/>
      <c r="D40" s="88">
        <v>1</v>
      </c>
      <c r="E40" s="89">
        <v>3000</v>
      </c>
      <c r="F40" s="90">
        <f t="shared" si="2"/>
        <v>3000</v>
      </c>
      <c r="G40" s="58" t="s">
        <v>6</v>
      </c>
      <c r="H40" s="43"/>
      <c r="I40" s="43"/>
    </row>
    <row r="41" spans="1:9" ht="15" customHeight="1" x14ac:dyDescent="0.25">
      <c r="A41" s="45" t="s">
        <v>61</v>
      </c>
      <c r="B41" s="104" t="s">
        <v>80</v>
      </c>
      <c r="C41" s="104"/>
      <c r="D41" s="88"/>
      <c r="E41" s="89">
        <v>150</v>
      </c>
      <c r="F41" s="90">
        <f t="shared" si="2"/>
        <v>0</v>
      </c>
      <c r="G41" s="58" t="s">
        <v>6</v>
      </c>
      <c r="H41" s="43"/>
      <c r="I41" s="43"/>
    </row>
    <row r="42" spans="1:9" x14ac:dyDescent="0.25">
      <c r="A42" s="45" t="s">
        <v>62</v>
      </c>
      <c r="B42" s="105" t="s">
        <v>81</v>
      </c>
      <c r="C42" s="105"/>
      <c r="D42" s="88"/>
      <c r="E42" s="89">
        <v>1300</v>
      </c>
      <c r="F42" s="90">
        <f t="shared" si="2"/>
        <v>0</v>
      </c>
      <c r="G42" s="58" t="s">
        <v>6</v>
      </c>
      <c r="H42" s="43"/>
      <c r="I42" s="43"/>
    </row>
    <row r="43" spans="1:9" x14ac:dyDescent="0.25">
      <c r="A43" s="45" t="s">
        <v>63</v>
      </c>
      <c r="B43" s="105" t="s">
        <v>21</v>
      </c>
      <c r="C43" s="105"/>
      <c r="D43" s="88">
        <v>1</v>
      </c>
      <c r="E43" s="89">
        <v>7500</v>
      </c>
      <c r="F43" s="90">
        <f t="shared" si="2"/>
        <v>7500</v>
      </c>
      <c r="G43" s="58" t="s">
        <v>6</v>
      </c>
      <c r="H43" s="43"/>
      <c r="I43" s="43"/>
    </row>
    <row r="44" spans="1:9" x14ac:dyDescent="0.25">
      <c r="A44" s="45" t="s">
        <v>64</v>
      </c>
      <c r="B44" s="105" t="s">
        <v>8</v>
      </c>
      <c r="C44" s="105"/>
      <c r="D44" s="88">
        <v>1</v>
      </c>
      <c r="E44" s="89">
        <v>16500</v>
      </c>
      <c r="F44" s="90">
        <f t="shared" si="2"/>
        <v>16500</v>
      </c>
      <c r="G44" s="58" t="s">
        <v>6</v>
      </c>
      <c r="H44" s="43"/>
      <c r="I44" s="43"/>
    </row>
    <row r="45" spans="1:9" x14ac:dyDescent="0.25">
      <c r="A45" s="45" t="s">
        <v>65</v>
      </c>
      <c r="B45" s="105" t="s">
        <v>82</v>
      </c>
      <c r="C45" s="105"/>
      <c r="D45" s="88"/>
      <c r="E45" s="89">
        <v>100</v>
      </c>
      <c r="F45" s="90">
        <f t="shared" si="2"/>
        <v>0</v>
      </c>
      <c r="G45" s="58" t="s">
        <v>6</v>
      </c>
      <c r="H45" s="43"/>
      <c r="I45" s="43"/>
    </row>
    <row r="46" spans="1:9" x14ac:dyDescent="0.25">
      <c r="A46" s="45" t="s">
        <v>66</v>
      </c>
      <c r="B46" s="110" t="s">
        <v>50</v>
      </c>
      <c r="C46" s="111"/>
      <c r="D46" s="88">
        <v>1</v>
      </c>
      <c r="E46" s="89">
        <v>3000</v>
      </c>
      <c r="F46" s="90">
        <f t="shared" si="2"/>
        <v>3000</v>
      </c>
      <c r="G46" s="58" t="s">
        <v>6</v>
      </c>
      <c r="H46" s="43"/>
      <c r="I46" s="43"/>
    </row>
    <row r="47" spans="1:9" s="60" customFormat="1" ht="17.399999999999999" x14ac:dyDescent="0.3">
      <c r="A47" s="59"/>
      <c r="B47" s="109" t="s">
        <v>9</v>
      </c>
      <c r="C47" s="109"/>
      <c r="D47" s="106">
        <f>SUM(F34:F46)</f>
        <v>40850</v>
      </c>
      <c r="E47" s="107"/>
      <c r="F47" s="108"/>
      <c r="G47" s="53"/>
    </row>
    <row r="48" spans="1:9" x14ac:dyDescent="0.25">
      <c r="A48" s="54" t="s">
        <v>4</v>
      </c>
      <c r="B48" s="95" t="s">
        <v>51</v>
      </c>
      <c r="C48" s="95"/>
      <c r="D48" s="88">
        <v>1</v>
      </c>
      <c r="E48" s="89">
        <v>5000</v>
      </c>
      <c r="F48" s="90">
        <f>E48*D48</f>
        <v>5000</v>
      </c>
      <c r="G48" s="58" t="s">
        <v>6</v>
      </c>
      <c r="H48" s="43"/>
      <c r="I48" s="43"/>
    </row>
    <row r="49" spans="1:9" x14ac:dyDescent="0.25">
      <c r="A49" s="54" t="s">
        <v>67</v>
      </c>
      <c r="B49" s="95" t="s">
        <v>18</v>
      </c>
      <c r="C49" s="95"/>
      <c r="D49" s="92"/>
      <c r="E49" s="93">
        <v>700</v>
      </c>
      <c r="F49" s="94">
        <f>E49*D49</f>
        <v>0</v>
      </c>
      <c r="G49" s="58" t="s">
        <v>6</v>
      </c>
      <c r="H49" s="43"/>
      <c r="I49" s="43"/>
    </row>
    <row r="50" spans="1:9" s="60" customFormat="1" ht="24" customHeight="1" thickBot="1" x14ac:dyDescent="0.35">
      <c r="A50" s="61"/>
      <c r="B50" s="98" t="s">
        <v>10</v>
      </c>
      <c r="C50" s="98"/>
      <c r="D50" s="99">
        <f>D26+D32+D47+F48+F49</f>
        <v>119460</v>
      </c>
      <c r="E50" s="100"/>
      <c r="F50" s="101"/>
      <c r="G50" s="53"/>
    </row>
    <row r="51" spans="1:9" s="60" customFormat="1" ht="21.75" customHeight="1" x14ac:dyDescent="0.3">
      <c r="A51" s="62"/>
      <c r="B51" s="63" t="s">
        <v>13</v>
      </c>
      <c r="C51" s="64"/>
      <c r="D51" s="64"/>
      <c r="E51" s="65"/>
      <c r="F51" s="66"/>
      <c r="G51" s="67"/>
    </row>
    <row r="52" spans="1:9" s="60" customFormat="1" x14ac:dyDescent="0.25">
      <c r="A52" s="68"/>
      <c r="B52" s="69" t="s">
        <v>11</v>
      </c>
      <c r="C52" s="70" t="s">
        <v>12</v>
      </c>
      <c r="E52" s="71"/>
      <c r="F52" s="72"/>
      <c r="G52" s="72"/>
    </row>
    <row r="53" spans="1:9" s="60" customFormat="1" ht="6.75" customHeight="1" x14ac:dyDescent="0.25">
      <c r="A53" s="68"/>
      <c r="B53" s="69"/>
      <c r="C53" s="70"/>
      <c r="E53" s="71"/>
      <c r="F53" s="72"/>
      <c r="G53" s="72"/>
    </row>
    <row r="54" spans="1:9" x14ac:dyDescent="0.25">
      <c r="A54" s="25"/>
      <c r="B54" s="73" t="s">
        <v>20</v>
      </c>
      <c r="C54" s="73"/>
      <c r="D54" s="74"/>
      <c r="E54" s="75"/>
      <c r="F54" s="72"/>
      <c r="G54" s="72"/>
      <c r="H54" s="43"/>
      <c r="I54" s="43"/>
    </row>
    <row r="55" spans="1:9" ht="18" customHeight="1" x14ac:dyDescent="0.35">
      <c r="A55" s="76"/>
      <c r="B55" s="77" t="s">
        <v>25</v>
      </c>
      <c r="C55" s="77"/>
      <c r="D55" s="77"/>
      <c r="E55" s="77"/>
      <c r="F55" s="77"/>
      <c r="G55" s="78"/>
      <c r="H55" s="43"/>
      <c r="I55" s="43"/>
    </row>
    <row r="56" spans="1:9" ht="40.5" customHeight="1" x14ac:dyDescent="0.25">
      <c r="A56" s="97"/>
      <c r="B56" s="97"/>
      <c r="C56" s="97"/>
      <c r="D56" s="97"/>
      <c r="E56" s="97"/>
      <c r="F56" s="97"/>
      <c r="G56" s="97"/>
      <c r="H56" s="43"/>
      <c r="I56" s="43"/>
    </row>
    <row r="57" spans="1:9" ht="23.4" x14ac:dyDescent="0.25">
      <c r="A57" s="26"/>
      <c r="B57" s="7"/>
      <c r="C57" s="102"/>
      <c r="D57" s="103"/>
      <c r="E57" s="103"/>
      <c r="F57" s="103"/>
      <c r="G57" s="103"/>
      <c r="H57" s="43"/>
      <c r="I57" s="43"/>
    </row>
    <row r="58" spans="1:9" ht="21" customHeight="1" x14ac:dyDescent="0.25">
      <c r="A58" s="26"/>
      <c r="B58" s="7"/>
      <c r="C58" s="96"/>
      <c r="D58" s="97"/>
      <c r="E58" s="97"/>
      <c r="F58" s="97"/>
      <c r="G58" s="97"/>
      <c r="H58" s="43"/>
      <c r="I58" s="43"/>
    </row>
    <row r="59" spans="1:9" ht="14.4" x14ac:dyDescent="0.35">
      <c r="A59" s="27"/>
      <c r="B59" s="8"/>
      <c r="C59" s="9"/>
      <c r="D59" s="10"/>
      <c r="E59" s="11"/>
      <c r="F59" s="12"/>
      <c r="G59" s="13"/>
      <c r="H59" s="43"/>
      <c r="I59" s="43"/>
    </row>
    <row r="60" spans="1:9" ht="14.4" x14ac:dyDescent="0.35">
      <c r="A60" s="27"/>
      <c r="B60" s="9"/>
      <c r="C60" s="9"/>
      <c r="D60" s="10"/>
      <c r="E60" s="11"/>
      <c r="F60" s="12"/>
      <c r="G60" s="13"/>
      <c r="H60" s="43"/>
      <c r="I60" s="43"/>
    </row>
    <row r="61" spans="1:9" ht="14.4" x14ac:dyDescent="0.35">
      <c r="A61" s="27"/>
      <c r="B61" s="9"/>
      <c r="C61" s="9"/>
      <c r="D61" s="10"/>
      <c r="E61" s="11"/>
      <c r="F61" s="12"/>
      <c r="G61" s="13"/>
      <c r="H61" s="43"/>
      <c r="I61" s="43"/>
    </row>
    <row r="62" spans="1:9" ht="14.4" x14ac:dyDescent="0.35">
      <c r="A62" s="27"/>
      <c r="B62" s="14"/>
      <c r="C62" s="8"/>
      <c r="D62" s="10"/>
      <c r="E62" s="11"/>
      <c r="F62" s="12"/>
      <c r="G62" s="13"/>
      <c r="H62" s="43"/>
      <c r="I62" s="43"/>
    </row>
    <row r="63" spans="1:9" ht="14.4" x14ac:dyDescent="0.35">
      <c r="A63" s="27"/>
      <c r="B63" s="14"/>
      <c r="C63" s="9"/>
      <c r="D63" s="10"/>
      <c r="E63" s="11"/>
      <c r="F63" s="12"/>
      <c r="G63" s="13"/>
      <c r="H63" s="43"/>
      <c r="I63" s="43"/>
    </row>
    <row r="64" spans="1:9" ht="14.4" x14ac:dyDescent="0.35">
      <c r="A64" s="27"/>
      <c r="B64" s="14"/>
      <c r="C64" s="9"/>
      <c r="D64" s="10"/>
      <c r="E64" s="11"/>
      <c r="F64" s="12"/>
      <c r="G64" s="13"/>
      <c r="H64" s="43"/>
      <c r="I64" s="43"/>
    </row>
    <row r="65" spans="1:9" ht="14.4" x14ac:dyDescent="0.35">
      <c r="A65" s="27"/>
      <c r="B65" s="15"/>
      <c r="C65" s="15"/>
      <c r="D65" s="16"/>
      <c r="E65" s="17"/>
      <c r="F65" s="18"/>
      <c r="G65" s="13"/>
      <c r="H65" s="43"/>
      <c r="I65" s="43"/>
    </row>
    <row r="66" spans="1:9" ht="14.4" x14ac:dyDescent="0.35">
      <c r="A66" s="27"/>
      <c r="B66" s="9"/>
      <c r="C66" s="19"/>
      <c r="D66" s="20"/>
      <c r="E66" s="21"/>
      <c r="F66" s="22"/>
      <c r="G66" s="13"/>
      <c r="H66" s="43"/>
      <c r="I66" s="43"/>
    </row>
    <row r="67" spans="1:9" ht="14.4" x14ac:dyDescent="0.35">
      <c r="A67" s="27"/>
      <c r="B67" s="9"/>
      <c r="C67" s="19"/>
      <c r="D67" s="20"/>
      <c r="E67" s="21"/>
      <c r="F67" s="22"/>
      <c r="G67" s="13"/>
      <c r="H67" s="43"/>
      <c r="I67" s="43"/>
    </row>
    <row r="68" spans="1:9" ht="14.4" x14ac:dyDescent="0.35">
      <c r="A68" s="27"/>
      <c r="B68" s="9"/>
      <c r="C68" s="19"/>
      <c r="D68" s="20"/>
      <c r="E68" s="21"/>
      <c r="F68" s="22"/>
      <c r="G68" s="13"/>
      <c r="H68" s="43"/>
      <c r="I68" s="43"/>
    </row>
    <row r="69" spans="1:9" ht="14.4" x14ac:dyDescent="0.35">
      <c r="A69" s="27"/>
      <c r="B69" s="9"/>
      <c r="C69" s="19"/>
      <c r="D69" s="20"/>
      <c r="E69" s="21"/>
      <c r="F69" s="22"/>
      <c r="G69" s="13"/>
      <c r="H69" s="43"/>
      <c r="I69" s="43"/>
    </row>
    <row r="70" spans="1:9" ht="14.4" x14ac:dyDescent="0.35">
      <c r="A70" s="27"/>
      <c r="B70" s="9"/>
      <c r="C70" s="19"/>
      <c r="D70" s="20"/>
      <c r="E70" s="21"/>
      <c r="F70" s="22"/>
      <c r="G70" s="13"/>
      <c r="H70" s="43"/>
      <c r="I70" s="43"/>
    </row>
    <row r="71" spans="1:9" ht="14.4" x14ac:dyDescent="0.35">
      <c r="A71" s="27"/>
      <c r="B71" s="9"/>
      <c r="C71" s="19"/>
      <c r="D71" s="20"/>
      <c r="E71" s="21"/>
      <c r="F71" s="22"/>
      <c r="G71" s="13"/>
      <c r="H71" s="43"/>
      <c r="I71" s="43"/>
    </row>
    <row r="72" spans="1:9" ht="14.4" x14ac:dyDescent="0.35">
      <c r="A72" s="27"/>
      <c r="B72" s="9"/>
      <c r="C72" s="19"/>
      <c r="D72" s="20"/>
      <c r="E72" s="21"/>
      <c r="F72" s="22"/>
      <c r="G72" s="13"/>
      <c r="H72" s="43"/>
      <c r="I72" s="43"/>
    </row>
    <row r="73" spans="1:9" ht="14.4" x14ac:dyDescent="0.35">
      <c r="A73" s="27"/>
      <c r="B73" s="9"/>
      <c r="C73" s="19"/>
      <c r="D73" s="20"/>
      <c r="E73" s="21"/>
      <c r="F73" s="22"/>
      <c r="G73" s="13"/>
      <c r="H73" s="43"/>
      <c r="I73" s="43"/>
    </row>
    <row r="74" spans="1:9" ht="14.4" x14ac:dyDescent="0.35">
      <c r="A74" s="27"/>
      <c r="B74" s="9"/>
      <c r="C74" s="19"/>
      <c r="D74" s="20"/>
      <c r="E74" s="21"/>
      <c r="F74" s="22"/>
      <c r="G74" s="13"/>
      <c r="H74" s="43"/>
      <c r="I74" s="43"/>
    </row>
    <row r="75" spans="1:9" ht="14.4" x14ac:dyDescent="0.35">
      <c r="A75" s="27"/>
      <c r="B75" s="9"/>
      <c r="C75" s="19"/>
      <c r="D75" s="20"/>
      <c r="E75" s="21"/>
      <c r="F75" s="22"/>
      <c r="G75" s="13"/>
      <c r="H75" s="43"/>
      <c r="I75" s="43"/>
    </row>
    <row r="76" spans="1:9" ht="14.4" x14ac:dyDescent="0.35">
      <c r="A76" s="27"/>
      <c r="B76" s="9"/>
      <c r="C76" s="19"/>
      <c r="D76" s="20"/>
      <c r="E76" s="21"/>
      <c r="F76" s="22"/>
      <c r="G76" s="13"/>
      <c r="H76" s="43"/>
      <c r="I76" s="43"/>
    </row>
    <row r="77" spans="1:9" ht="14.4" x14ac:dyDescent="0.35">
      <c r="A77" s="27"/>
      <c r="B77" s="9"/>
      <c r="C77" s="19"/>
      <c r="D77" s="20"/>
      <c r="E77" s="21"/>
      <c r="F77" s="22"/>
      <c r="G77" s="13"/>
      <c r="H77" s="43"/>
      <c r="I77" s="43"/>
    </row>
    <row r="78" spans="1:9" ht="14.4" x14ac:dyDescent="0.35">
      <c r="A78" s="27"/>
      <c r="B78" s="9"/>
      <c r="C78" s="19"/>
      <c r="D78" s="20"/>
      <c r="E78" s="21"/>
      <c r="F78" s="22"/>
      <c r="G78" s="13"/>
      <c r="H78" s="43"/>
      <c r="I78" s="43"/>
    </row>
    <row r="79" spans="1:9" ht="14.4" x14ac:dyDescent="0.35">
      <c r="A79" s="27"/>
      <c r="B79" s="9"/>
      <c r="C79" s="19"/>
      <c r="D79" s="20"/>
      <c r="E79" s="21"/>
      <c r="F79" s="22"/>
      <c r="G79" s="13"/>
      <c r="H79" s="43"/>
      <c r="I79" s="43"/>
    </row>
    <row r="80" spans="1:9" ht="14.4" x14ac:dyDescent="0.35">
      <c r="A80" s="27"/>
      <c r="B80" s="9"/>
      <c r="C80" s="19"/>
      <c r="D80" s="20"/>
      <c r="E80" s="21"/>
      <c r="F80" s="22"/>
      <c r="G80" s="13"/>
      <c r="H80" s="43"/>
      <c r="I80" s="43"/>
    </row>
    <row r="81" spans="1:9" ht="14.4" x14ac:dyDescent="0.35">
      <c r="A81" s="27"/>
      <c r="B81" s="9"/>
      <c r="C81" s="19"/>
      <c r="D81" s="20"/>
      <c r="E81" s="21"/>
      <c r="F81" s="22"/>
      <c r="G81" s="13"/>
      <c r="H81" s="43"/>
      <c r="I81" s="43"/>
    </row>
    <row r="82" spans="1:9" ht="14.4" x14ac:dyDescent="0.35">
      <c r="A82" s="27"/>
      <c r="B82" s="9"/>
      <c r="C82" s="19"/>
      <c r="D82" s="20"/>
      <c r="E82" s="21"/>
      <c r="F82" s="22"/>
      <c r="G82" s="13"/>
      <c r="H82" s="43"/>
      <c r="I82" s="43"/>
    </row>
    <row r="83" spans="1:9" ht="14.4" x14ac:dyDescent="0.35">
      <c r="A83" s="27"/>
      <c r="B83" s="14"/>
      <c r="C83" s="14"/>
      <c r="D83" s="23"/>
      <c r="E83" s="13"/>
      <c r="F83" s="24"/>
      <c r="G83" s="13"/>
      <c r="H83" s="79"/>
    </row>
    <row r="84" spans="1:9" ht="14.4" x14ac:dyDescent="0.35">
      <c r="A84" s="27"/>
      <c r="B84" s="14"/>
      <c r="C84" s="14"/>
      <c r="D84" s="23"/>
      <c r="E84" s="13"/>
      <c r="F84" s="24"/>
      <c r="G84" s="13"/>
      <c r="H84" s="79"/>
    </row>
    <row r="85" spans="1:9" ht="14.4" x14ac:dyDescent="0.35">
      <c r="A85" s="27"/>
      <c r="B85" s="14"/>
      <c r="C85" s="14"/>
      <c r="D85" s="23"/>
      <c r="E85" s="13"/>
      <c r="F85" s="24"/>
      <c r="G85" s="13"/>
      <c r="H85" s="79"/>
    </row>
    <row r="86" spans="1:9" ht="14.4" x14ac:dyDescent="0.35">
      <c r="A86" s="27"/>
      <c r="B86" s="14"/>
      <c r="C86" s="14"/>
      <c r="D86" s="23"/>
      <c r="E86" s="13"/>
      <c r="F86" s="24"/>
      <c r="G86" s="13"/>
      <c r="H86" s="79"/>
    </row>
    <row r="87" spans="1:9" x14ac:dyDescent="0.25">
      <c r="A87" s="27"/>
      <c r="B87" s="31"/>
      <c r="C87" s="31"/>
      <c r="D87" s="32"/>
      <c r="E87" s="33"/>
      <c r="F87" s="34"/>
      <c r="G87" s="34"/>
      <c r="H87" s="81"/>
    </row>
    <row r="88" spans="1:9" x14ac:dyDescent="0.25">
      <c r="A88" s="27"/>
      <c r="B88" s="31"/>
      <c r="C88" s="31"/>
      <c r="D88" s="32"/>
      <c r="E88" s="33"/>
      <c r="F88" s="34"/>
      <c r="G88" s="34"/>
      <c r="H88" s="81"/>
    </row>
    <row r="89" spans="1:9" x14ac:dyDescent="0.25">
      <c r="A89" s="27"/>
      <c r="B89" s="31"/>
      <c r="C89" s="31"/>
      <c r="D89" s="32"/>
      <c r="E89" s="33"/>
      <c r="F89" s="34"/>
      <c r="G89" s="34"/>
      <c r="H89" s="81"/>
    </row>
    <row r="90" spans="1:9" x14ac:dyDescent="0.25">
      <c r="A90" s="27"/>
      <c r="B90" s="31"/>
      <c r="C90" s="31"/>
      <c r="D90" s="32"/>
      <c r="E90" s="33"/>
      <c r="F90" s="34"/>
      <c r="G90" s="34"/>
      <c r="H90" s="81"/>
    </row>
    <row r="91" spans="1:9" x14ac:dyDescent="0.25">
      <c r="A91" s="27"/>
      <c r="B91" s="31"/>
      <c r="C91" s="31"/>
      <c r="D91" s="32"/>
      <c r="E91" s="33"/>
      <c r="F91" s="34"/>
      <c r="G91" s="34"/>
      <c r="H91" s="81"/>
    </row>
    <row r="92" spans="1:9" x14ac:dyDescent="0.25">
      <c r="A92" s="27"/>
      <c r="B92" s="31"/>
      <c r="C92" s="31"/>
      <c r="D92" s="32"/>
      <c r="E92" s="33"/>
      <c r="F92" s="34"/>
      <c r="G92" s="34"/>
      <c r="H92" s="81"/>
    </row>
    <row r="93" spans="1:9" x14ac:dyDescent="0.25">
      <c r="A93" s="27"/>
      <c r="B93" s="31"/>
      <c r="C93" s="31"/>
      <c r="D93" s="32"/>
      <c r="E93" s="33"/>
      <c r="F93" s="34"/>
      <c r="G93" s="34"/>
      <c r="H93" s="81"/>
    </row>
    <row r="94" spans="1:9" x14ac:dyDescent="0.25">
      <c r="A94" s="27"/>
      <c r="B94" s="31"/>
      <c r="C94" s="31"/>
      <c r="D94" s="32"/>
      <c r="E94" s="33"/>
      <c r="F94" s="34"/>
      <c r="G94" s="34"/>
      <c r="H94" s="81"/>
    </row>
    <row r="95" spans="1:9" x14ac:dyDescent="0.25">
      <c r="A95" s="27"/>
      <c r="B95" s="31"/>
      <c r="C95" s="31"/>
      <c r="D95" s="32"/>
      <c r="E95" s="33"/>
      <c r="F95" s="34"/>
      <c r="G95" s="34"/>
      <c r="H95" s="81"/>
    </row>
    <row r="96" spans="1:9" x14ac:dyDescent="0.25">
      <c r="A96" s="27"/>
      <c r="B96" s="31"/>
      <c r="C96" s="31"/>
      <c r="D96" s="32"/>
      <c r="E96" s="33"/>
      <c r="F96" s="34"/>
      <c r="G96" s="34"/>
      <c r="H96" s="81"/>
    </row>
    <row r="97" spans="1:8" x14ac:dyDescent="0.25">
      <c r="A97" s="27"/>
      <c r="B97" s="31"/>
      <c r="C97" s="31"/>
      <c r="D97" s="32"/>
      <c r="E97" s="33"/>
      <c r="F97" s="34"/>
      <c r="G97" s="34"/>
      <c r="H97" s="81"/>
    </row>
    <row r="98" spans="1:8" x14ac:dyDescent="0.25">
      <c r="A98" s="27"/>
      <c r="B98" s="31"/>
      <c r="C98" s="31"/>
      <c r="D98" s="32"/>
      <c r="E98" s="33"/>
      <c r="F98" s="34"/>
      <c r="G98" s="34"/>
      <c r="H98" s="81"/>
    </row>
    <row r="99" spans="1:8" x14ac:dyDescent="0.25"/>
    <row r="100" spans="1:8" x14ac:dyDescent="0.25"/>
    <row r="101" spans="1:8" x14ac:dyDescent="0.25"/>
    <row r="102" spans="1:8" x14ac:dyDescent="0.25"/>
    <row r="103" spans="1:8" x14ac:dyDescent="0.25"/>
    <row r="104" spans="1:8" x14ac:dyDescent="0.25"/>
    <row r="105" spans="1:8" x14ac:dyDescent="0.25"/>
    <row r="106" spans="1:8" x14ac:dyDescent="0.25"/>
    <row r="107" spans="1:8" x14ac:dyDescent="0.25"/>
    <row r="108" spans="1:8" x14ac:dyDescent="0.25"/>
    <row r="109" spans="1:8" x14ac:dyDescent="0.25"/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</sheetData>
  <mergeCells count="55">
    <mergeCell ref="D26:F26"/>
    <mergeCell ref="B26:C26"/>
    <mergeCell ref="B25:C25"/>
    <mergeCell ref="B21:C21"/>
    <mergeCell ref="B24:C24"/>
    <mergeCell ref="B23:C23"/>
    <mergeCell ref="D32:F32"/>
    <mergeCell ref="B28:C28"/>
    <mergeCell ref="B29:C29"/>
    <mergeCell ref="B30:C30"/>
    <mergeCell ref="B31:C31"/>
    <mergeCell ref="B9:C9"/>
    <mergeCell ref="B10:C10"/>
    <mergeCell ref="B11:C11"/>
    <mergeCell ref="B1:F1"/>
    <mergeCell ref="B2:G2"/>
    <mergeCell ref="B8:C8"/>
    <mergeCell ref="B7:C7"/>
    <mergeCell ref="B5:C5"/>
    <mergeCell ref="B6:C6"/>
    <mergeCell ref="B15:C15"/>
    <mergeCell ref="B14:C14"/>
    <mergeCell ref="B12:C12"/>
    <mergeCell ref="B35:C35"/>
    <mergeCell ref="B34:C34"/>
    <mergeCell ref="B33:C33"/>
    <mergeCell ref="B20:C20"/>
    <mergeCell ref="B22:C22"/>
    <mergeCell ref="B32:C32"/>
    <mergeCell ref="B27:C27"/>
    <mergeCell ref="B18:C18"/>
    <mergeCell ref="B17:C17"/>
    <mergeCell ref="B19:C19"/>
    <mergeCell ref="B16:C16"/>
    <mergeCell ref="B13:C13"/>
    <mergeCell ref="B48:C48"/>
    <mergeCell ref="D47:F47"/>
    <mergeCell ref="B47:C47"/>
    <mergeCell ref="B43:C43"/>
    <mergeCell ref="B44:C44"/>
    <mergeCell ref="B45:C45"/>
    <mergeCell ref="B46:C46"/>
    <mergeCell ref="B41:C41"/>
    <mergeCell ref="B39:C39"/>
    <mergeCell ref="B36:C36"/>
    <mergeCell ref="B42:C42"/>
    <mergeCell ref="B37:C37"/>
    <mergeCell ref="B40:C40"/>
    <mergeCell ref="B38:C38"/>
    <mergeCell ref="B49:C49"/>
    <mergeCell ref="C58:G58"/>
    <mergeCell ref="B50:C50"/>
    <mergeCell ref="D50:F50"/>
    <mergeCell ref="A56:G56"/>
    <mergeCell ref="C57:G57"/>
  </mergeCells>
  <phoneticPr fontId="1" type="noConversion"/>
  <pageMargins left="0.68" right="0.196850393700787" top="0.24" bottom="3.9370078740157501E-2" header="0.196850393700787" footer="0.196850393700787"/>
  <pageSetup paperSize="9" scale="77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60 м адаптер</vt:lpstr>
      <vt:lpstr>dollar</vt:lpstr>
      <vt:lpstr>euro</vt:lpstr>
      <vt:lpstr>'60 м адаптер'!Область_печати</vt:lpstr>
    </vt:vector>
  </TitlesOfParts>
  <Company>System for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</dc:creator>
  <cp:lastModifiedBy>Александр Решетняк</cp:lastModifiedBy>
  <cp:lastPrinted>2022-11-11T12:23:59Z</cp:lastPrinted>
  <dcterms:created xsi:type="dcterms:W3CDTF">2012-10-06T12:31:13Z</dcterms:created>
  <dcterms:modified xsi:type="dcterms:W3CDTF">2023-11-07T16:02:32Z</dcterms:modified>
</cp:coreProperties>
</file>