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01566BD1-8D18-42D0-9CA1-E1F534BC7E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 м кессон" sheetId="1" r:id="rId1"/>
  </sheets>
  <externalReferences>
    <externalReference r:id="rId2"/>
  </externalReferences>
  <definedNames>
    <definedName name="dollar">'20 м кессон'!$G$4</definedName>
    <definedName name="euro">'20 м кессон'!$F$4</definedName>
    <definedName name="glop">'20 м кессон'!#REF!</definedName>
    <definedName name="tabl">[1]Прейскурант!$L$4:$AT$12</definedName>
    <definedName name="_xlnm.Print_Area" localSheetId="0">'20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G22" i="1" s="1"/>
  <c r="F21" i="1"/>
  <c r="G21" i="1" s="1"/>
  <c r="F20" i="1"/>
  <c r="F19" i="1"/>
  <c r="F18" i="1"/>
  <c r="F17" i="1"/>
  <c r="G17" i="1" s="1"/>
  <c r="F16" i="1"/>
  <c r="F15" i="1"/>
  <c r="G15" i="1" s="1"/>
  <c r="F14" i="1"/>
  <c r="G14" i="1" s="1"/>
  <c r="F13" i="1"/>
  <c r="G13" i="1" s="1"/>
  <c r="F12" i="1"/>
  <c r="F11" i="1"/>
  <c r="F10" i="1"/>
  <c r="G10" i="1" s="1"/>
  <c r="F9" i="1"/>
  <c r="G9" i="1" s="1"/>
  <c r="F8" i="1"/>
  <c r="F7" i="1"/>
  <c r="G7" i="1" s="1"/>
  <c r="F6" i="1"/>
  <c r="G6" i="1" s="1"/>
  <c r="G8" i="1"/>
  <c r="G11" i="1"/>
  <c r="G12" i="1"/>
  <c r="G16" i="1"/>
  <c r="G18" i="1"/>
  <c r="G19" i="1"/>
  <c r="G20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<sst xmlns="http://schemas.openxmlformats.org/spreadsheetml/2006/main" count="148" uniqueCount="120">
  <si>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</si>
  <si>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</si>
  <si>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</si>
  <si>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</si>
  <si>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</si>
  <si>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</si>
  <si>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</si>
  <si>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</si>
  <si>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</si>
  <si>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</si>
  <si>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</si>
  <si>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</si>
  <si>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</si>
  <si>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</si>
  <si>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</si>
  <si>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</si>
  <si>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</si>
  <si>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</si>
  <si>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</si>
  <si>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</si>
  <si>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</si>
  <si>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20 м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</si>
  <si>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</si>
  <si>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</si>
  <si>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</si>
  <si>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</si>
  <si>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</si>
  <si>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</si>
  <si>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</si>
  <si>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</si>
  <si>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</si>
  <si>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</si>
  <si>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</si>
  <si>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</si>
  <si>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</si>
  <si>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</si>
  <si>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</si>
  <si>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</si>
  <si>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</si>
  <si>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</si>
  <si>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</si>
  <si>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</si>
  <si>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</si>
  <si>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</si>
  <si>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</si>
  <si>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</si>
  <si>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</si>
  <si>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</si>
  <si>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</si>
  <si>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</si>
  <si>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</si>
  <si>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</si>
  <si>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</si>
  <si>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</si>
  <si>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</si>
  <si>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</si>
  <si>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</si>
  <si>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</si>
  <si>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</si>
  <si>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</si>
  <si>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</si>
  <si>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</si>
  <si>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</si>
  <si>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</si>
  <si>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</si>
  <si>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</si>
  <si>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</si>
  <si>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</si>
  <si>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</si>
  <si>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</si>
  <si>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</si>
  <si>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</si>
  <si>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</si>
  <si>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</si>
  <si>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</si>
  <si>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</si>
  <si>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</si>
  <si>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</si>
  <si>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</si>
  <si>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</si>
  <si>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</si>
  <si>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10 м</t>
  </si>
  <si>
    <r>
      <t>1,5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</si>
  <si>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Насос скважинный TF3-60 (1,5 м. кабель) BELAMOS  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</si>
  <si>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</si>
  <si>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</si>
  <si>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</si>
  <si>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в скважине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</si>
  <si>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</si>
  <si>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</si>
  <si>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</si>
  <si>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</si>
  <si>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</si>
  <si>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</si>
  <si>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</si>
  <si>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</si>
  <si>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</si>
  <si>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</si>
  <si>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</si>
  <si>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</si>
  <si>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</si>
  <si>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</si>
  <si>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</si>
  <si>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</si>
  <si>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</si>
  <si>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</si>
  <si>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</si>
  <si>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</si>
  <si>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</si>
  <si>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</si>
  <si>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</si>
  <si>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</si>
  <si>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</si>
  <si>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</si>
  <si>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</si>
  <si>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</si>
  <si>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</si>
  <si>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 xml:space="preserve">Муфта зажимная ПНД 32х1" НАР </t>
  </si>
  <si>
    <t>Труба ПНД 32" х 2,4 мм PN 10 Джилекс в траншее</t>
  </si>
  <si>
    <t>Смета к заказу № ________ от ____/____/2023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</si>
</sst>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3" fontId="35" fillId="2" borderId="3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32" workbookViewId="0">
      <selection activeCell="E21" sqref="E21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00" t="s">
        <v>119</v>
      </c>
      <c r="C1" s="100"/>
      <c r="D1" s="100"/>
      <c r="E1" s="100"/>
      <c r="F1" s="100"/>
      <c r="G1" s="1"/>
      <c r="H1" s="43"/>
      <c r="I1" s="43"/>
    </row>
    <row r="2" spans="1:9" ht="17.399999999999999" x14ac:dyDescent="0.25">
      <c r="A2" s="25"/>
      <c r="B2" s="101" t="s">
        <v>0</v>
      </c>
      <c r="C2" s="101"/>
      <c r="D2" s="101"/>
      <c r="E2" s="101"/>
      <c r="F2" s="101"/>
      <c r="G2" s="101"/>
      <c r="H2" s="43"/>
      <c r="I2" s="43"/>
    </row>
    <row r="3" spans="1:9" ht="16.8" x14ac:dyDescent="0.25">
      <c r="A3" s="25"/>
      <c r="B3" s="2" t="s">
        <v>20</v>
      </c>
      <c r="C3" s="41" t="s">
        <v>81</v>
      </c>
      <c r="D3" s="41" t="s">
        <v>21</v>
      </c>
      <c r="E3" s="41" t="s">
        <v>82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02" t="s">
        <v>5</v>
      </c>
      <c r="C5" s="102"/>
      <c r="D5" s="42" t="s">
        <v>1</v>
      </c>
      <c r="E5" s="42" t="s">
        <v>25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28</v>
      </c>
      <c r="B6" s="104" t="s">
        <v>83</v>
      </c>
      <c r="C6" s="104"/>
      <c r="D6" s="88">
        <v>1</v>
      </c>
      <c r="E6" s="89">
        <v>11000</v>
      </c>
      <c r="F6" s="90">
        <f t="shared" ref="F6:F28" si="0">E6*D6</f>
        <v>11000</v>
      </c>
      <c r="G6" s="48">
        <f t="shared" ref="G6:G22" si="1">F6/dollar</f>
        <v>458.33333333333331</v>
      </c>
      <c r="H6" s="43"/>
      <c r="I6" s="43"/>
    </row>
    <row r="7" spans="1:9" x14ac:dyDescent="0.25">
      <c r="A7" s="49" t="s">
        <v>29</v>
      </c>
      <c r="B7" s="103" t="s">
        <v>84</v>
      </c>
      <c r="C7" s="103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30</v>
      </c>
      <c r="B8" s="107" t="s">
        <v>85</v>
      </c>
      <c r="C8" s="107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31</v>
      </c>
      <c r="B9" s="105" t="s">
        <v>86</v>
      </c>
      <c r="C9" s="106"/>
      <c r="D9" s="88">
        <v>20</v>
      </c>
      <c r="E9" s="89">
        <v>90</v>
      </c>
      <c r="F9" s="90">
        <f>E9*D9</f>
        <v>1800</v>
      </c>
      <c r="G9" s="48">
        <f>F9/dollar</f>
        <v>75</v>
      </c>
      <c r="H9" s="43"/>
      <c r="I9" s="43"/>
    </row>
    <row r="10" spans="1:9" x14ac:dyDescent="0.25">
      <c r="A10" s="49" t="s">
        <v>32</v>
      </c>
      <c r="B10" s="105" t="s">
        <v>87</v>
      </c>
      <c r="C10" s="106"/>
      <c r="D10" s="88">
        <v>20</v>
      </c>
      <c r="E10" s="89">
        <v>95</v>
      </c>
      <c r="F10" s="90">
        <f>E10*D10</f>
        <v>1900</v>
      </c>
      <c r="G10" s="48">
        <f>F10/dollar</f>
        <v>79.166666666666671</v>
      </c>
      <c r="H10" s="43"/>
      <c r="I10" s="43"/>
    </row>
    <row r="11" spans="1:9" x14ac:dyDescent="0.25">
      <c r="A11" s="49" t="s">
        <v>33</v>
      </c>
      <c r="B11" s="105" t="s">
        <v>88</v>
      </c>
      <c r="C11" s="106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34</v>
      </c>
      <c r="B12" s="105" t="s">
        <v>89</v>
      </c>
      <c r="C12" s="106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35</v>
      </c>
      <c r="B13" s="105" t="s">
        <v>116</v>
      </c>
      <c r="C13" s="106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36</v>
      </c>
      <c r="B14" s="105" t="s">
        <v>117</v>
      </c>
      <c r="C14" s="106"/>
      <c r="D14" s="88">
        <v>2</v>
      </c>
      <c r="E14" s="89">
        <v>350</v>
      </c>
      <c r="F14" s="90">
        <f t="shared" si="0"/>
        <v>700</v>
      </c>
      <c r="G14" s="48">
        <f>F14/dollar</f>
        <v>29.166666666666668</v>
      </c>
      <c r="H14" s="43"/>
      <c r="I14" s="43"/>
    </row>
    <row r="15" spans="1:9" x14ac:dyDescent="0.25">
      <c r="A15" s="49" t="s">
        <v>37</v>
      </c>
      <c r="B15" s="105" t="s">
        <v>90</v>
      </c>
      <c r="C15" s="106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38</v>
      </c>
      <c r="B16" s="105" t="s">
        <v>118</v>
      </c>
      <c r="C16" s="106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39</v>
      </c>
      <c r="B17" s="105" t="s">
        <v>91</v>
      </c>
      <c r="C17" s="106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40</v>
      </c>
      <c r="B18" s="105" t="s">
        <v>92</v>
      </c>
      <c r="C18" s="106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41</v>
      </c>
      <c r="B19" s="105" t="s">
        <v>105</v>
      </c>
      <c r="C19" s="106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42</v>
      </c>
      <c r="B20" s="105" t="s">
        <v>93</v>
      </c>
      <c r="C20" s="106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43</v>
      </c>
      <c r="B21" s="105" t="s">
        <v>106</v>
      </c>
      <c r="C21" s="106"/>
      <c r="D21" s="88"/>
      <c r="E21" s="95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44</v>
      </c>
      <c r="B22" s="105" t="s">
        <v>94</v>
      </c>
      <c r="C22" s="106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45</v>
      </c>
      <c r="B23" s="105" t="s">
        <v>107</v>
      </c>
      <c r="C23" s="106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46</v>
      </c>
      <c r="B24" s="105" t="s">
        <v>115</v>
      </c>
      <c r="C24" s="106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47</v>
      </c>
      <c r="B25" s="105" t="s">
        <v>95</v>
      </c>
      <c r="C25" s="106"/>
      <c r="D25" s="88">
        <v>20</v>
      </c>
      <c r="E25" s="89">
        <v>185</v>
      </c>
      <c r="F25" s="90">
        <f t="shared" si="0"/>
        <v>3700</v>
      </c>
      <c r="G25" s="54" t="s">
        <v>6</v>
      </c>
      <c r="H25" s="43"/>
      <c r="I25" s="43"/>
    </row>
    <row r="26" spans="1:9" x14ac:dyDescent="0.25">
      <c r="A26" s="49" t="s">
        <v>48</v>
      </c>
      <c r="B26" s="105" t="s">
        <v>96</v>
      </c>
      <c r="C26" s="106"/>
      <c r="D26" s="88"/>
      <c r="E26" s="89">
        <v>110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49</v>
      </c>
      <c r="B27" s="105" t="s">
        <v>97</v>
      </c>
      <c r="C27" s="106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50</v>
      </c>
      <c r="B28" s="105" t="s">
        <v>108</v>
      </c>
      <c r="C28" s="106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108"/>
      <c r="C29" s="108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124" t="s">
        <v>24</v>
      </c>
      <c r="C30" s="124"/>
      <c r="D30" s="119">
        <f>SUM(F6:F28)</f>
        <v>75560</v>
      </c>
      <c r="E30" s="119"/>
      <c r="F30" s="123"/>
      <c r="G30" s="59"/>
      <c r="H30" s="43"/>
      <c r="I30" s="43"/>
    </row>
    <row r="31" spans="1:9" ht="17.100000000000001" hidden="1" customHeight="1" x14ac:dyDescent="0.25">
      <c r="A31" s="60"/>
      <c r="B31" s="108"/>
      <c r="C31" s="108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51</v>
      </c>
      <c r="B32" s="109" t="s">
        <v>56</v>
      </c>
      <c r="C32" s="109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52</v>
      </c>
      <c r="B33" s="97" t="s">
        <v>8</v>
      </c>
      <c r="C33" s="97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53</v>
      </c>
      <c r="B34" s="97" t="s">
        <v>9</v>
      </c>
      <c r="C34" s="97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54</v>
      </c>
      <c r="B35" s="97" t="s">
        <v>98</v>
      </c>
      <c r="C35" s="97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55</v>
      </c>
      <c r="B36" s="97" t="s">
        <v>27</v>
      </c>
      <c r="C36" s="97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22" t="s">
        <v>57</v>
      </c>
      <c r="C37" s="122"/>
      <c r="D37" s="125">
        <f>F33+F34+F35+F36</f>
        <v>0</v>
      </c>
      <c r="E37" s="126"/>
      <c r="F37" s="127"/>
      <c r="G37" s="64"/>
      <c r="H37" s="43"/>
      <c r="I37" s="43"/>
    </row>
    <row r="38" spans="1:9" ht="17.399999999999999" x14ac:dyDescent="0.25">
      <c r="A38" s="60" t="s">
        <v>18</v>
      </c>
      <c r="B38" s="109" t="s">
        <v>7</v>
      </c>
      <c r="C38" s="109"/>
      <c r="D38" s="61"/>
      <c r="E38" s="61"/>
      <c r="F38" s="62"/>
      <c r="G38" s="63"/>
      <c r="H38" s="43"/>
      <c r="I38" s="43"/>
    </row>
    <row r="39" spans="1:9" x14ac:dyDescent="0.25">
      <c r="A39" s="49" t="s">
        <v>62</v>
      </c>
      <c r="B39" s="97" t="s">
        <v>99</v>
      </c>
      <c r="C39" s="97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64</v>
      </c>
      <c r="B40" s="97" t="s">
        <v>100</v>
      </c>
      <c r="C40" s="97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63</v>
      </c>
      <c r="B41" s="97" t="s">
        <v>23</v>
      </c>
      <c r="C41" s="97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65</v>
      </c>
      <c r="B42" s="97" t="s">
        <v>58</v>
      </c>
      <c r="C42" s="97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66</v>
      </c>
      <c r="B43" s="97" t="s">
        <v>109</v>
      </c>
      <c r="C43" s="97"/>
      <c r="D43" s="88"/>
      <c r="E43" s="95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67</v>
      </c>
      <c r="B44" s="97" t="s">
        <v>59</v>
      </c>
      <c r="C44" s="97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68</v>
      </c>
      <c r="B45" s="97" t="s">
        <v>110</v>
      </c>
      <c r="C45" s="97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69</v>
      </c>
      <c r="B46" s="97" t="s">
        <v>111</v>
      </c>
      <c r="C46" s="97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70</v>
      </c>
      <c r="B47" s="97" t="s">
        <v>101</v>
      </c>
      <c r="C47" s="97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71</v>
      </c>
      <c r="B48" s="97" t="s">
        <v>102</v>
      </c>
      <c r="C48" s="97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72</v>
      </c>
      <c r="B49" s="97" t="s">
        <v>112</v>
      </c>
      <c r="C49" s="97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73</v>
      </c>
      <c r="B50" s="97" t="s">
        <v>113</v>
      </c>
      <c r="C50" s="97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74</v>
      </c>
      <c r="B51" s="97" t="s">
        <v>104</v>
      </c>
      <c r="C51" s="97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75</v>
      </c>
      <c r="B52" s="97" t="s">
        <v>103</v>
      </c>
      <c r="C52" s="97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76</v>
      </c>
      <c r="B53" s="97" t="s">
        <v>114</v>
      </c>
      <c r="C53" s="97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77</v>
      </c>
      <c r="B54" s="97" t="s">
        <v>16</v>
      </c>
      <c r="C54" s="97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79</v>
      </c>
      <c r="B55" s="97" t="s">
        <v>10</v>
      </c>
      <c r="C55" s="97"/>
      <c r="D55" s="88">
        <v>1</v>
      </c>
      <c r="E55" s="89">
        <v>13500</v>
      </c>
      <c r="F55" s="90">
        <f t="shared" si="2"/>
        <v>13500</v>
      </c>
      <c r="G55" s="64" t="s">
        <v>6</v>
      </c>
      <c r="H55" s="43"/>
      <c r="I55" s="43"/>
    </row>
    <row r="56" spans="1:9" x14ac:dyDescent="0.25">
      <c r="A56" s="49" t="s">
        <v>80</v>
      </c>
      <c r="B56" s="97" t="s">
        <v>60</v>
      </c>
      <c r="C56" s="97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22" t="s">
        <v>11</v>
      </c>
      <c r="C57" s="122"/>
      <c r="D57" s="119">
        <f>F39+F40+F41+F42+F43+F44+F45+F46+F47+F48+F49+F50+F51+F52+F53+F54+F55+F56</f>
        <v>50850</v>
      </c>
      <c r="E57" s="120"/>
      <c r="F57" s="121"/>
      <c r="G57" s="59"/>
    </row>
    <row r="58" spans="1:9" hidden="1" x14ac:dyDescent="0.25">
      <c r="A58" s="60" t="s">
        <v>18</v>
      </c>
      <c r="B58" s="96" t="s">
        <v>12</v>
      </c>
      <c r="C58" s="96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98" t="s">
        <v>61</v>
      </c>
      <c r="C59" s="99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78</v>
      </c>
      <c r="B60" s="118" t="s">
        <v>19</v>
      </c>
      <c r="C60" s="118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12" t="s">
        <v>13</v>
      </c>
      <c r="C61" s="112"/>
      <c r="D61" s="113">
        <f>D30+D37+D57+F59+F60</f>
        <v>131410</v>
      </c>
      <c r="E61" s="114"/>
      <c r="F61" s="115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22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26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11"/>
      <c r="B67" s="111"/>
      <c r="C67" s="111"/>
      <c r="D67" s="111"/>
      <c r="E67" s="111"/>
      <c r="F67" s="111"/>
      <c r="G67" s="111"/>
      <c r="H67" s="43"/>
      <c r="I67" s="43"/>
    </row>
    <row r="68" spans="1:9" ht="23.4" x14ac:dyDescent="0.25">
      <c r="A68" s="26"/>
      <c r="B68" s="7"/>
      <c r="C68" s="116"/>
      <c r="D68" s="117"/>
      <c r="E68" s="117"/>
      <c r="F68" s="117"/>
      <c r="G68" s="117"/>
      <c r="H68" s="43"/>
      <c r="I68" s="43"/>
    </row>
    <row r="69" spans="1:9" ht="21" customHeight="1" x14ac:dyDescent="0.25">
      <c r="A69" s="26"/>
      <c r="B69" s="7"/>
      <c r="C69" s="110"/>
      <c r="D69" s="111"/>
      <c r="E69" s="111"/>
      <c r="F69" s="111"/>
      <c r="G69" s="111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27:C27"/>
    <mergeCell ref="B29:C29"/>
    <mergeCell ref="B32:C32"/>
    <mergeCell ref="B34:C34"/>
    <mergeCell ref="B28:C28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:F1"/>
    <mergeCell ref="B2:G2"/>
    <mergeCell ref="B5:C5"/>
    <mergeCell ref="B7:C7"/>
    <mergeCell ref="B6:C6"/>
    <mergeCell ref="B58:C58"/>
    <mergeCell ref="B55:C55"/>
    <mergeCell ref="B54:C54"/>
    <mergeCell ref="B59:C59"/>
    <mergeCell ref="B53:C53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 м кессон</vt:lpstr>
      <vt:lpstr>dollar</vt:lpstr>
      <vt:lpstr>euro</vt:lpstr>
      <vt:lpstr>'20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2023-11-07T15:54:11Z</dcterms:modified>
</cp:coreProperties>
</file>